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3er trimestre 2024\"/>
    </mc:Choice>
  </mc:AlternateContent>
  <bookViews>
    <workbookView xWindow="-120" yWindow="-120" windowWidth="29040" windowHeight="1572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H15" i="1" l="1"/>
  <c r="H16" i="1"/>
  <c r="H17" i="1"/>
  <c r="H18" i="1"/>
  <c r="H19" i="1"/>
  <c r="H20" i="1"/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I20" i="1"/>
  <c r="I19" i="1"/>
  <c r="I18" i="1"/>
  <c r="I17" i="1"/>
  <c r="I16" i="1"/>
  <c r="I15" i="1"/>
  <c r="D87" i="1" l="1"/>
  <c r="E87" i="1"/>
  <c r="F87" i="1"/>
  <c r="G87" i="1"/>
  <c r="H87" i="1"/>
  <c r="I87" i="1"/>
  <c r="C87" i="1"/>
  <c r="G78" i="1"/>
  <c r="F78" i="1"/>
  <c r="E78" i="1"/>
  <c r="D78" i="1"/>
  <c r="C78" i="1"/>
  <c r="I74" i="1"/>
  <c r="H74" i="1"/>
  <c r="G74" i="1"/>
  <c r="F74" i="1"/>
  <c r="E74" i="1"/>
  <c r="D74" i="1"/>
  <c r="C74" i="1"/>
  <c r="I66" i="1"/>
  <c r="H66" i="1"/>
  <c r="G66" i="1"/>
  <c r="F66" i="1"/>
  <c r="E66" i="1"/>
  <c r="D66" i="1"/>
  <c r="C66" i="1"/>
  <c r="I62" i="1"/>
  <c r="H62" i="1"/>
  <c r="G62" i="1"/>
  <c r="F62" i="1"/>
  <c r="E62" i="1"/>
  <c r="D62" i="1"/>
  <c r="C62" i="1"/>
  <c r="I52" i="1"/>
  <c r="H52" i="1"/>
  <c r="G52" i="1"/>
  <c r="F52" i="1"/>
  <c r="E52" i="1"/>
  <c r="D52" i="1"/>
  <c r="C52" i="1"/>
  <c r="I42" i="1"/>
  <c r="H42" i="1"/>
  <c r="G42" i="1"/>
  <c r="F42" i="1"/>
  <c r="E42" i="1"/>
  <c r="D42" i="1"/>
  <c r="C42" i="1"/>
  <c r="I32" i="1"/>
  <c r="H32" i="1"/>
  <c r="G32" i="1"/>
  <c r="F32" i="1"/>
  <c r="E32" i="1"/>
  <c r="D32" i="1"/>
  <c r="C32" i="1"/>
  <c r="I22" i="1"/>
  <c r="H22" i="1"/>
  <c r="G22" i="1"/>
  <c r="F22" i="1"/>
  <c r="E22" i="1"/>
  <c r="D22" i="1"/>
  <c r="C22" i="1"/>
  <c r="I14" i="1"/>
  <c r="H14" i="1"/>
  <c r="G14" i="1"/>
  <c r="F14" i="1"/>
  <c r="E14" i="1"/>
  <c r="D14" i="1"/>
  <c r="C14" i="1"/>
  <c r="H78" i="1" l="1"/>
  <c r="I78" i="1" s="1"/>
  <c r="I13" i="1"/>
  <c r="I161" i="1" s="1"/>
  <c r="G13" i="1"/>
  <c r="G161" i="1" s="1"/>
  <c r="E13" i="1"/>
  <c r="E161" i="1" s="1"/>
  <c r="D13" i="1"/>
  <c r="D161" i="1" s="1"/>
  <c r="F13" i="1"/>
  <c r="F161" i="1" s="1"/>
  <c r="C13" i="1"/>
  <c r="C161" i="1" s="1"/>
  <c r="H13" i="1" l="1"/>
  <c r="H161" i="1" s="1"/>
  <c r="F14" i="3"/>
  <c r="F13" i="3"/>
  <c r="F12" i="3"/>
  <c r="F2" i="9" l="1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D11" i="3"/>
  <c r="F11" i="3" l="1"/>
  <c r="F31" i="3" s="1"/>
  <c r="D31" i="3"/>
  <c r="E31" i="3"/>
</calcChain>
</file>

<file path=xl/sharedStrings.xml><?xml version="1.0" encoding="utf-8"?>
<sst xmlns="http://schemas.openxmlformats.org/spreadsheetml/2006/main" count="272" uniqueCount="158">
  <si>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</si>
  <si>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</si>
  <si>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</si>
  <si>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</si>
  <si>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</si>
  <si>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</si>
  <si>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</si>
  <si>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</si>
  <si>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</si>
  <si>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</si>
  <si>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</si>
  <si>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</si>
  <si>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</si>
  <si>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</si>
  <si>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</si>
  <si>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</si>
  <si>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</si>
  <si>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</si>
  <si>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</si>
  <si>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</si>
  <si>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</si>
  <si>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</si>
  <si>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</si>
  <si>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</si>
  <si>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</si>
  <si>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</si>
  <si>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</si>
  <si>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</si>
  <si>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</si>
  <si>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</si>
  <si>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</si>
  <si>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</si>
  <si>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</si>
  <si>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</si>
  <si>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</si>
  <si>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</si>
  <si>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</si>
  <si>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</si>
  <si>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</si>
  <si>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</si>
  <si>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</si>
  <si>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</si>
  <si>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</si>
  <si>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</si>
  <si>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</si>
  <si>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</si>
  <si>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</si>
  <si>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</si>
  <si>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</si>
  <si>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</si>
  <si>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</si>
  <si>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</si>
  <si>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</si>
  <si>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</si>
  <si>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</si>
  <si>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</si>
  <si>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</si>
  <si>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</si>
  <si>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</si>
  <si>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</si>
  <si>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</si>
  <si>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</si>
  <si>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</si>
  <si>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</si>
  <si>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</si>
  <si>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</si>
  <si>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</si>
  <si>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</si>
  <si>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</si>
  <si>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</si>
  <si>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</si>
  <si>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</si>
  <si>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</si>
  <si>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</si>
  <si>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</si>
  <si>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</si>
  <si>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</si>
  <si>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</si>
  <si>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</si>
  <si>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</si>
  <si>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</si>
  <si>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</si>
  <si>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</si>
  <si>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</si>
  <si>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</si>
  <si>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</si>
  <si>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</si>
  <si>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</si>
  <si>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</si>
  <si>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</si>
  <si>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</si>
  <si>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</si>
  <si>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</si>
  <si>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</si>
  <si>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</si>
  <si>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</si>
  <si>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</si>
  <si>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</si>
  <si>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</si>
  <si>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</si>
  <si>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</si>
  <si>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</si>
  <si>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</si>
  <si>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</si>
  <si>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</si>
  <si>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</si>
  <si>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</si>
  <si>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</si>
  <si>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</si>
  <si>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</si>
  <si>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</si>
  <si>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</si>
  <si>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</si>
  <si>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</si>
  <si>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</si>
  <si>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</si>
  <si>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</si>
  <si>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</si>
  <si>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</si>
  <si>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</si>
  <si>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</si>
  <si>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</si>
  <si>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</si>
  <si>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</si>
  <si>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</si>
  <si>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</si>
  <si>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</si>
  <si>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</si>
  <si>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</si>
  <si>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</si>
  <si>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</si>
  <si>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</si>
  <si>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</si>
  <si>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</si>
  <si>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</si>
  <si>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</si>
  <si>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</si>
  <si>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</si>
  <si>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</si>
  <si>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</si>
  <si>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</si>
  <si>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</si>
  <si>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</si>
  <si>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</si>
  <si>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</si>
  <si>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</si>
  <si>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</si>
  <si>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</si>
  <si>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Comisión Municipal de Cultura Física y Deporte de León, Guanajuato</t>
  </si>
  <si>
    <t>Fundamento</t>
  </si>
  <si>
    <t>No Aplica</t>
  </si>
  <si>
    <t>Fundamento Artículo 31 LDF</t>
  </si>
  <si>
    <t>Fundamento Artículo 25 LDF</t>
  </si>
  <si>
    <t>Ejercicio 2024</t>
  </si>
  <si>
    <t>Fundamento Artículo 13 VII y 21 LDF</t>
  </si>
  <si>
    <t>Fundamento Artículo 6 y 19 LDF</t>
  </si>
  <si>
    <t>No procede toda vez que el resultado es positivo</t>
  </si>
  <si>
    <t>Correspondiente 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</si>
</sst>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0" borderId="0" xfId="0" applyFont="1"/>
    <xf numFmtId="0" fontId="17" fillId="0" borderId="0" xfId="0" applyFont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21</xdr:row>
      <xdr:rowOff>1</xdr:rowOff>
    </xdr:from>
    <xdr:to>
      <xdr:col>3</xdr:col>
      <xdr:colOff>400050</xdr:colOff>
      <xdr:row>51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897571-A048-432B-8B98-80A9701278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828926"/>
          <a:ext cx="5257801" cy="441960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666749</xdr:colOff>
      <xdr:row>51</xdr:row>
      <xdr:rowOff>142874</xdr:rowOff>
    </xdr:from>
    <xdr:to>
      <xdr:col>3</xdr:col>
      <xdr:colOff>390524</xdr:colOff>
      <xdr:row>68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2D3BE-7238-4C87-B873-3F451F957C5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7429499"/>
          <a:ext cx="5248275" cy="24288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3</xdr:col>
      <xdr:colOff>428625</xdr:colOff>
      <xdr:row>40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03B344-F88C-4F80-AA70-1243A7A2924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5305425"/>
          <a:ext cx="5286375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41</xdr:row>
      <xdr:rowOff>123825</xdr:rowOff>
    </xdr:from>
    <xdr:to>
      <xdr:col>3</xdr:col>
      <xdr:colOff>428625</xdr:colOff>
      <xdr:row>47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A8DDAD-BF05-4FBD-B6BA-3B93C9FABD8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" y="5857875"/>
          <a:ext cx="5391151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49</xdr:row>
      <xdr:rowOff>85725</xdr:rowOff>
    </xdr:from>
    <xdr:to>
      <xdr:col>3</xdr:col>
      <xdr:colOff>466725</xdr:colOff>
      <xdr:row>60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8E0F1F-2C66-4FC3-BDC5-C9D3C2455EB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962775"/>
          <a:ext cx="5476875" cy="1609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17</xdr:row>
      <xdr:rowOff>142874</xdr:rowOff>
    </xdr:from>
    <xdr:to>
      <xdr:col>3</xdr:col>
      <xdr:colOff>723900</xdr:colOff>
      <xdr:row>27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A430DA-1A76-4BFA-8505-22C7AD95DD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381249"/>
          <a:ext cx="5581651" cy="134302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17</xdr:row>
      <xdr:rowOff>28574</xdr:rowOff>
    </xdr:from>
    <xdr:to>
      <xdr:col>4</xdr:col>
      <xdr:colOff>533400</xdr:colOff>
      <xdr:row>28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48F47C-D4CD-471A-BC0B-1167B7F968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2266949"/>
          <a:ext cx="6534150" cy="15525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10</xdr:row>
      <xdr:rowOff>38100</xdr:rowOff>
    </xdr:from>
    <xdr:to>
      <xdr:col>4</xdr:col>
      <xdr:colOff>57151</xdr:colOff>
      <xdr:row>27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CB4469-A9EC-497E-8D92-C08BF676D9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1466850"/>
          <a:ext cx="6496050" cy="2486025"/>
        </a:xfrm>
        <a:prstGeom prst="rect">
          <a:avLst/>
        </a:prstGeom>
        <a:ln w="3175">
          <a:solidFill>
            <a:schemeClr val="tx1"/>
          </a:solidFill>
        </a:ln>
        <a:effectLst>
          <a:softEdge rad="12700"/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15"/>
  <sheetViews>
    <sheetView tabSelected="1" workbookViewId="0">
      <selection activeCell="B18" sqref="B1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157</v>
      </c>
      <c r="B3" s="24"/>
      <c r="C3" s="25" t="s">
        <v>4</v>
      </c>
      <c r="D3" s="27">
        <v>3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H27" sqref="F24:H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2:3" x14ac:dyDescent="0.2">
      <c r="C17" s="69" t="s">
        <v>24</v>
      </c>
    </row>
    <row r="20" spans="2:3" x14ac:dyDescent="0.2">
      <c r="B20" s="1" t="s">
        <v>155</v>
      </c>
    </row>
    <row r="71" spans="3:3" ht="15" x14ac:dyDescent="0.2">
      <c r="C71" s="72" t="s">
        <v>156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showGridLines="0" zoomScaleNormal="100" workbookViewId="0">
      <selection activeCell="B24" sqref="B24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9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9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9" x14ac:dyDescent="0.2">
      <c r="B5" s="43" t="s">
        <v>25</v>
      </c>
    </row>
    <row r="6" spans="1:9" x14ac:dyDescent="0.2">
      <c r="B6" s="81" t="str">
        <f>B1</f>
        <v>Comisión Municipal de Cultura Física y Deporte de León, Guanajuato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30 de Septiembre del 2024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153967944</v>
      </c>
      <c r="D13" s="3">
        <f t="shared" ref="D13:I13" si="0">+D14+D22+D32+D42+D52+D62+D66+D74+D78</f>
        <v>69205425.200000003</v>
      </c>
      <c r="E13" s="3">
        <f t="shared" si="0"/>
        <v>24</v>
      </c>
      <c r="F13" s="3">
        <f t="shared" si="0"/>
        <v>395071968.88</v>
      </c>
      <c r="G13" s="3">
        <f t="shared" si="0"/>
        <v>395071968.88</v>
      </c>
      <c r="H13" s="3">
        <f t="shared" si="0"/>
        <v>69205401.200000003</v>
      </c>
      <c r="I13" s="3">
        <f t="shared" si="0"/>
        <v>223173345.19999999</v>
      </c>
    </row>
    <row r="14" spans="1:9" x14ac:dyDescent="0.2">
      <c r="B14" s="17" t="s">
        <v>39</v>
      </c>
      <c r="C14" s="3">
        <f>SUM(C15:C21)</f>
        <v>68987562</v>
      </c>
      <c r="D14" s="3">
        <f t="shared" ref="D14:I14" si="1">SUM(D15:D21)</f>
        <v>0</v>
      </c>
      <c r="E14" s="3">
        <f t="shared" si="1"/>
        <v>0</v>
      </c>
      <c r="F14" s="3">
        <f t="shared" si="1"/>
        <v>26845173.759999994</v>
      </c>
      <c r="G14" s="3">
        <f t="shared" si="1"/>
        <v>26845173.759999994</v>
      </c>
      <c r="H14" s="3">
        <f t="shared" si="1"/>
        <v>3.2596290111541748E-9</v>
      </c>
      <c r="I14" s="3">
        <f t="shared" si="1"/>
        <v>68987562</v>
      </c>
    </row>
    <row r="15" spans="1:9" x14ac:dyDescent="0.2">
      <c r="B15" s="16" t="s">
        <v>40</v>
      </c>
      <c r="C15" s="4">
        <v>23274020</v>
      </c>
      <c r="D15" s="4">
        <v>0</v>
      </c>
      <c r="E15" s="4">
        <v>0</v>
      </c>
      <c r="F15" s="4">
        <v>3958448.5299999989</v>
      </c>
      <c r="G15" s="4">
        <v>3696346.5000000014</v>
      </c>
      <c r="H15" s="4">
        <f>+D15+F15-E15-G15</f>
        <v>262102.02999999747</v>
      </c>
      <c r="I15" s="4">
        <f>+C15+H15</f>
        <v>23536122.029999997</v>
      </c>
    </row>
    <row r="16" spans="1:9" x14ac:dyDescent="0.2">
      <c r="B16" s="16" t="s">
        <v>41</v>
      </c>
      <c r="C16" s="4">
        <v>13219562</v>
      </c>
      <c r="D16" s="4">
        <v>0</v>
      </c>
      <c r="E16" s="4">
        <v>0</v>
      </c>
      <c r="F16" s="4">
        <v>7177348.6100000013</v>
      </c>
      <c r="G16" s="4">
        <v>7103705.6100000003</v>
      </c>
      <c r="H16" s="4">
        <f t="shared" ref="H16:H21" si="2">+D16+F16-E16-G16</f>
        <v>73643.000000000931</v>
      </c>
      <c r="I16" s="4">
        <f t="shared" ref="I16:I21" si="3">+C16+H16</f>
        <v>13293205</v>
      </c>
    </row>
    <row r="17" spans="2:9" x14ac:dyDescent="0.2">
      <c r="B17" s="16" t="s">
        <v>42</v>
      </c>
      <c r="C17" s="4">
        <v>5795249</v>
      </c>
      <c r="D17" s="4">
        <v>0</v>
      </c>
      <c r="E17" s="4">
        <v>0</v>
      </c>
      <c r="F17" s="4">
        <v>2139840.0099999988</v>
      </c>
      <c r="G17" s="4">
        <v>2236980.0099999993</v>
      </c>
      <c r="H17" s="4">
        <f t="shared" si="2"/>
        <v>-97140.000000000466</v>
      </c>
      <c r="I17" s="4">
        <f t="shared" si="3"/>
        <v>5698109</v>
      </c>
    </row>
    <row r="18" spans="2:9" x14ac:dyDescent="0.2">
      <c r="B18" s="16" t="s">
        <v>43</v>
      </c>
      <c r="C18" s="4">
        <v>8280329</v>
      </c>
      <c r="D18" s="4">
        <v>0</v>
      </c>
      <c r="E18" s="4">
        <v>0</v>
      </c>
      <c r="F18" s="4">
        <v>2873279.4499999997</v>
      </c>
      <c r="G18" s="4">
        <v>2839528.4799999981</v>
      </c>
      <c r="H18" s="4">
        <f t="shared" si="2"/>
        <v>33750.970000001602</v>
      </c>
      <c r="I18" s="4">
        <f t="shared" si="3"/>
        <v>8314079.9700000016</v>
      </c>
    </row>
    <row r="19" spans="2:9" x14ac:dyDescent="0.2">
      <c r="B19" s="16" t="s">
        <v>44</v>
      </c>
      <c r="C19" s="4">
        <v>18068402</v>
      </c>
      <c r="D19" s="4">
        <v>0</v>
      </c>
      <c r="E19" s="4">
        <v>0</v>
      </c>
      <c r="F19" s="4">
        <v>5526623.6199999982</v>
      </c>
      <c r="G19" s="4">
        <v>5798979.6199999945</v>
      </c>
      <c r="H19" s="4">
        <f t="shared" si="2"/>
        <v>-272355.99999999627</v>
      </c>
      <c r="I19" s="4">
        <f t="shared" si="3"/>
        <v>17796046.000000004</v>
      </c>
    </row>
    <row r="20" spans="2:9" x14ac:dyDescent="0.2">
      <c r="B20" s="16" t="s">
        <v>45</v>
      </c>
      <c r="C20" s="4">
        <v>350000</v>
      </c>
      <c r="D20" s="4">
        <v>0</v>
      </c>
      <c r="E20" s="4">
        <v>0</v>
      </c>
      <c r="F20" s="4">
        <v>5169633.54</v>
      </c>
      <c r="G20" s="4">
        <v>5169633.54</v>
      </c>
      <c r="H20" s="4">
        <f t="shared" si="2"/>
        <v>0</v>
      </c>
      <c r="I20" s="4">
        <f t="shared" si="3"/>
        <v>350000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47</v>
      </c>
      <c r="C22" s="3">
        <f>SUM(C23:C31)</f>
        <v>18464292</v>
      </c>
      <c r="D22" s="3">
        <f t="shared" ref="D22:I22" si="4">SUM(D23:D31)</f>
        <v>7065692.1699999999</v>
      </c>
      <c r="E22" s="3">
        <f t="shared" si="4"/>
        <v>24</v>
      </c>
      <c r="F22" s="3">
        <f t="shared" si="4"/>
        <v>66597690.780000001</v>
      </c>
      <c r="G22" s="3">
        <f t="shared" si="4"/>
        <v>66787122.749999993</v>
      </c>
      <c r="H22" s="3">
        <f t="shared" si="4"/>
        <v>6876236.200000002</v>
      </c>
      <c r="I22" s="3">
        <f t="shared" si="4"/>
        <v>25340528.200000003</v>
      </c>
    </row>
    <row r="23" spans="2:9" x14ac:dyDescent="0.2">
      <c r="B23" s="16" t="s">
        <v>48</v>
      </c>
      <c r="C23" s="4">
        <v>1344009</v>
      </c>
      <c r="D23" s="4">
        <v>169310</v>
      </c>
      <c r="E23" s="4">
        <v>0</v>
      </c>
      <c r="F23" s="4">
        <v>3726588.7099999986</v>
      </c>
      <c r="G23" s="4">
        <v>3555671.2199999993</v>
      </c>
      <c r="H23" s="4">
        <f t="shared" ref="H23:H31" si="5">+D23+F23-E23-G23</f>
        <v>340227.48999999929</v>
      </c>
      <c r="I23" s="4">
        <f t="shared" ref="I23:I31" si="6">+C23+H23</f>
        <v>1684236.4899999993</v>
      </c>
    </row>
    <row r="24" spans="2:9" x14ac:dyDescent="0.2">
      <c r="B24" s="16" t="s">
        <v>49</v>
      </c>
      <c r="C24" s="4">
        <v>247808</v>
      </c>
      <c r="D24" s="4">
        <v>213750</v>
      </c>
      <c r="E24" s="4">
        <v>0</v>
      </c>
      <c r="F24" s="4">
        <v>679839.25</v>
      </c>
      <c r="G24" s="4">
        <v>725039.25</v>
      </c>
      <c r="H24" s="4">
        <f t="shared" si="5"/>
        <v>168550</v>
      </c>
      <c r="I24" s="4">
        <f t="shared" si="6"/>
        <v>416358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51</v>
      </c>
      <c r="C26" s="4">
        <v>2569182</v>
      </c>
      <c r="D26" s="4">
        <v>744971.48</v>
      </c>
      <c r="E26" s="4">
        <v>0</v>
      </c>
      <c r="F26" s="4">
        <v>10752473.690000001</v>
      </c>
      <c r="G26" s="4">
        <v>10428551.060000001</v>
      </c>
      <c r="H26" s="4">
        <f t="shared" si="5"/>
        <v>1068894.1100000013</v>
      </c>
      <c r="I26" s="4">
        <f t="shared" si="6"/>
        <v>3638076.1100000013</v>
      </c>
    </row>
    <row r="27" spans="2:9" x14ac:dyDescent="0.2">
      <c r="B27" s="16" t="s">
        <v>52</v>
      </c>
      <c r="C27" s="4">
        <v>3690652</v>
      </c>
      <c r="D27" s="4">
        <v>270113.55</v>
      </c>
      <c r="E27" s="4">
        <v>0</v>
      </c>
      <c r="F27" s="4">
        <v>5269355.84</v>
      </c>
      <c r="G27" s="4">
        <v>5112661.8399999989</v>
      </c>
      <c r="H27" s="4">
        <f t="shared" si="5"/>
        <v>426807.55000000075</v>
      </c>
      <c r="I27" s="4">
        <f t="shared" si="6"/>
        <v>4117459.5500000007</v>
      </c>
    </row>
    <row r="28" spans="2:9" x14ac:dyDescent="0.2">
      <c r="B28" s="16" t="s">
        <v>53</v>
      </c>
      <c r="C28" s="4">
        <v>888857</v>
      </c>
      <c r="D28" s="4">
        <v>22350</v>
      </c>
      <c r="E28" s="4">
        <v>0</v>
      </c>
      <c r="F28" s="4">
        <v>1149651.57</v>
      </c>
      <c r="G28" s="4">
        <v>1137651.57</v>
      </c>
      <c r="H28" s="4">
        <f t="shared" si="5"/>
        <v>34350</v>
      </c>
      <c r="I28" s="4">
        <f t="shared" si="6"/>
        <v>923207</v>
      </c>
    </row>
    <row r="29" spans="2:9" x14ac:dyDescent="0.2">
      <c r="B29" s="16" t="s">
        <v>54</v>
      </c>
      <c r="C29" s="4">
        <v>8606222</v>
      </c>
      <c r="D29" s="4">
        <v>5453866.7999999998</v>
      </c>
      <c r="E29" s="4">
        <v>24</v>
      </c>
      <c r="F29" s="4">
        <v>39334408.229999997</v>
      </c>
      <c r="G29" s="4">
        <v>40415149.319999993</v>
      </c>
      <c r="H29" s="4">
        <f t="shared" si="5"/>
        <v>4373101.7100000009</v>
      </c>
      <c r="I29" s="4">
        <f t="shared" si="6"/>
        <v>12979323.710000001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56</v>
      </c>
      <c r="C31" s="4">
        <v>1117562</v>
      </c>
      <c r="D31" s="4">
        <v>191330.34</v>
      </c>
      <c r="E31" s="4">
        <v>0</v>
      </c>
      <c r="F31" s="4">
        <v>5685373.4900000021</v>
      </c>
      <c r="G31" s="4">
        <v>5412398.4900000021</v>
      </c>
      <c r="H31" s="4">
        <f t="shared" si="5"/>
        <v>464305.33999999985</v>
      </c>
      <c r="I31" s="4">
        <f t="shared" si="6"/>
        <v>1581867.3399999999</v>
      </c>
    </row>
    <row r="32" spans="2:9" x14ac:dyDescent="0.2">
      <c r="B32" s="17" t="s">
        <v>57</v>
      </c>
      <c r="C32" s="3">
        <f>SUM(C33:C41)</f>
        <v>34429194</v>
      </c>
      <c r="D32" s="3">
        <f t="shared" ref="D32:I32" si="7">SUM(D33:D41)</f>
        <v>60473733.030000001</v>
      </c>
      <c r="E32" s="3">
        <f t="shared" si="7"/>
        <v>0</v>
      </c>
      <c r="F32" s="3">
        <f t="shared" si="7"/>
        <v>183155609.25000003</v>
      </c>
      <c r="G32" s="3">
        <f t="shared" si="7"/>
        <v>182774217.27999997</v>
      </c>
      <c r="H32" s="3">
        <f t="shared" si="7"/>
        <v>60855125.000000015</v>
      </c>
      <c r="I32" s="3">
        <f t="shared" si="7"/>
        <v>95284319.000000015</v>
      </c>
    </row>
    <row r="33" spans="2:9" x14ac:dyDescent="0.2">
      <c r="B33" s="16" t="s">
        <v>58</v>
      </c>
      <c r="C33" s="4">
        <v>10751110</v>
      </c>
      <c r="D33" s="4">
        <v>989970</v>
      </c>
      <c r="E33" s="4">
        <v>0</v>
      </c>
      <c r="F33" s="4">
        <v>12712071.170000006</v>
      </c>
      <c r="G33" s="4">
        <v>13491016.170000006</v>
      </c>
      <c r="H33" s="4">
        <f t="shared" ref="H33:H41" si="8">+D33+F33-E33-G33</f>
        <v>211025</v>
      </c>
      <c r="I33" s="4">
        <f t="shared" ref="I33:I41" si="9">+C33+H33</f>
        <v>10962135</v>
      </c>
    </row>
    <row r="34" spans="2:9" x14ac:dyDescent="0.2">
      <c r="B34" s="16" t="s">
        <v>59</v>
      </c>
      <c r="C34" s="4">
        <v>2291080</v>
      </c>
      <c r="D34" s="4">
        <v>18041897.469999999</v>
      </c>
      <c r="E34" s="4">
        <v>0</v>
      </c>
      <c r="F34" s="4">
        <v>42009863.939999998</v>
      </c>
      <c r="G34" s="4">
        <v>41763645.239999995</v>
      </c>
      <c r="H34" s="4">
        <f t="shared" si="8"/>
        <v>18288116.170000002</v>
      </c>
      <c r="I34" s="4">
        <f t="shared" si="9"/>
        <v>20579196.170000002</v>
      </c>
    </row>
    <row r="35" spans="2:9" x14ac:dyDescent="0.2">
      <c r="B35" s="16" t="s">
        <v>60</v>
      </c>
      <c r="C35" s="4">
        <v>7707436</v>
      </c>
      <c r="D35" s="4">
        <v>7175902.5600000005</v>
      </c>
      <c r="E35" s="4">
        <v>0</v>
      </c>
      <c r="F35" s="4">
        <v>23028703.490000006</v>
      </c>
      <c r="G35" s="4">
        <v>21771402.220000003</v>
      </c>
      <c r="H35" s="4">
        <f t="shared" si="8"/>
        <v>8433203.8300000019</v>
      </c>
      <c r="I35" s="4">
        <f t="shared" si="9"/>
        <v>16140639.830000002</v>
      </c>
    </row>
    <row r="36" spans="2:9" x14ac:dyDescent="0.2">
      <c r="B36" s="16" t="s">
        <v>61</v>
      </c>
      <c r="C36" s="4">
        <v>898070</v>
      </c>
      <c r="D36" s="4">
        <v>184000</v>
      </c>
      <c r="E36" s="4">
        <v>0</v>
      </c>
      <c r="F36" s="4">
        <v>2568025.1900000004</v>
      </c>
      <c r="G36" s="4">
        <v>2446025.1900000004</v>
      </c>
      <c r="H36" s="4">
        <f t="shared" si="8"/>
        <v>306000</v>
      </c>
      <c r="I36" s="4">
        <f t="shared" si="9"/>
        <v>1204070</v>
      </c>
    </row>
    <row r="37" spans="2:9" x14ac:dyDescent="0.2">
      <c r="B37" s="16" t="s">
        <v>62</v>
      </c>
      <c r="C37" s="4">
        <v>4881935</v>
      </c>
      <c r="D37" s="4">
        <v>947240</v>
      </c>
      <c r="E37" s="4">
        <v>0</v>
      </c>
      <c r="F37" s="4">
        <v>16439844.240000006</v>
      </c>
      <c r="G37" s="4">
        <v>18572172.239999998</v>
      </c>
      <c r="H37" s="4">
        <f t="shared" si="8"/>
        <v>-1185087.9999999925</v>
      </c>
      <c r="I37" s="4">
        <f t="shared" si="9"/>
        <v>3696847.0000000075</v>
      </c>
    </row>
    <row r="38" spans="2:9" x14ac:dyDescent="0.2">
      <c r="B38" s="16" t="s">
        <v>63</v>
      </c>
      <c r="C38" s="4">
        <v>2409386</v>
      </c>
      <c r="D38" s="4">
        <v>3104309.46</v>
      </c>
      <c r="E38" s="4">
        <v>0</v>
      </c>
      <c r="F38" s="4">
        <v>13075683.370000001</v>
      </c>
      <c r="G38" s="4">
        <v>12717683.670000002</v>
      </c>
      <c r="H38" s="4">
        <f t="shared" si="8"/>
        <v>3462309.16</v>
      </c>
      <c r="I38" s="4">
        <f t="shared" si="9"/>
        <v>5871695.1600000001</v>
      </c>
    </row>
    <row r="39" spans="2:9" x14ac:dyDescent="0.2">
      <c r="B39" s="16" t="s">
        <v>64</v>
      </c>
      <c r="C39" s="4">
        <v>1966239</v>
      </c>
      <c r="D39" s="4">
        <v>16634535</v>
      </c>
      <c r="E39" s="4">
        <v>0</v>
      </c>
      <c r="F39" s="4">
        <v>37320706.920000002</v>
      </c>
      <c r="G39" s="4">
        <v>37503956.920000002</v>
      </c>
      <c r="H39" s="4">
        <f t="shared" si="8"/>
        <v>16451285</v>
      </c>
      <c r="I39" s="4">
        <f t="shared" si="9"/>
        <v>18417524</v>
      </c>
    </row>
    <row r="40" spans="2:9" x14ac:dyDescent="0.2">
      <c r="B40" s="16" t="s">
        <v>65</v>
      </c>
      <c r="C40" s="4">
        <v>1787000</v>
      </c>
      <c r="D40" s="4">
        <v>8232914.54</v>
      </c>
      <c r="E40" s="4">
        <v>0</v>
      </c>
      <c r="F40" s="4">
        <v>26897430.550000008</v>
      </c>
      <c r="G40" s="4">
        <v>24888571.250000004</v>
      </c>
      <c r="H40" s="4">
        <f t="shared" si="8"/>
        <v>10241773.840000007</v>
      </c>
      <c r="I40" s="4">
        <f t="shared" si="9"/>
        <v>12028773.840000007</v>
      </c>
    </row>
    <row r="41" spans="2:9" x14ac:dyDescent="0.2">
      <c r="B41" s="16" t="s">
        <v>66</v>
      </c>
      <c r="C41" s="4">
        <v>1736938</v>
      </c>
      <c r="D41" s="4">
        <v>5162964</v>
      </c>
      <c r="E41" s="4">
        <v>0</v>
      </c>
      <c r="F41" s="4">
        <v>9103280.3800000008</v>
      </c>
      <c r="G41" s="4">
        <v>9619744.3800000027</v>
      </c>
      <c r="H41" s="4">
        <f t="shared" si="8"/>
        <v>4646499.9999999981</v>
      </c>
      <c r="I41" s="4">
        <f t="shared" si="9"/>
        <v>6383437.9999999981</v>
      </c>
    </row>
    <row r="42" spans="2:9" x14ac:dyDescent="0.2">
      <c r="B42" s="17" t="s">
        <v>67</v>
      </c>
      <c r="C42" s="3">
        <f t="shared" ref="C42:I42" si="10">SUM(C43:C51)</f>
        <v>30656440</v>
      </c>
      <c r="D42" s="3">
        <f t="shared" si="10"/>
        <v>1500000</v>
      </c>
      <c r="E42" s="3">
        <f t="shared" si="10"/>
        <v>0</v>
      </c>
      <c r="F42" s="3">
        <f t="shared" si="10"/>
        <v>111529812.48999998</v>
      </c>
      <c r="G42" s="3">
        <f t="shared" si="10"/>
        <v>111689812.48999999</v>
      </c>
      <c r="H42" s="3">
        <f t="shared" si="10"/>
        <v>1339999.9999999851</v>
      </c>
      <c r="I42" s="3">
        <f t="shared" si="10"/>
        <v>31996439.999999985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71</v>
      </c>
      <c r="C46" s="4">
        <v>30656440</v>
      </c>
      <c r="D46" s="4">
        <v>1500000</v>
      </c>
      <c r="E46" s="4">
        <v>0</v>
      </c>
      <c r="F46" s="4">
        <v>111529812.48999998</v>
      </c>
      <c r="G46" s="4">
        <v>111689812.48999999</v>
      </c>
      <c r="H46" s="4">
        <f t="shared" si="11"/>
        <v>1339999.9999999851</v>
      </c>
      <c r="I46" s="4">
        <f t="shared" si="12"/>
        <v>31996439.999999985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77</v>
      </c>
      <c r="C52" s="3">
        <f>SUM(C53:C61)</f>
        <v>1430456</v>
      </c>
      <c r="D52" s="3">
        <f t="shared" ref="D52:I52" si="13">SUM(D53:D61)</f>
        <v>166000</v>
      </c>
      <c r="E52" s="3">
        <f t="shared" si="13"/>
        <v>0</v>
      </c>
      <c r="F52" s="3">
        <f t="shared" si="13"/>
        <v>6943682.6000000006</v>
      </c>
      <c r="G52" s="3">
        <f t="shared" si="13"/>
        <v>6975642.6000000006</v>
      </c>
      <c r="H52" s="3">
        <f t="shared" si="13"/>
        <v>134040</v>
      </c>
      <c r="I52" s="3">
        <f t="shared" si="13"/>
        <v>1564496</v>
      </c>
    </row>
    <row r="53" spans="2:9" x14ac:dyDescent="0.2">
      <c r="B53" s="16" t="s">
        <v>78</v>
      </c>
      <c r="C53" s="4">
        <v>240000</v>
      </c>
      <c r="D53" s="4">
        <v>0</v>
      </c>
      <c r="E53" s="4">
        <v>0</v>
      </c>
      <c r="F53" s="4">
        <v>1258786.08</v>
      </c>
      <c r="G53" s="4">
        <v>1309366.08</v>
      </c>
      <c r="H53" s="4">
        <f t="shared" ref="H53:H61" si="14">+D53+F53-E53-G53</f>
        <v>-50580</v>
      </c>
      <c r="I53" s="4">
        <f t="shared" ref="I53:I61" si="15">+C53+H53</f>
        <v>189420</v>
      </c>
    </row>
    <row r="54" spans="2:9" x14ac:dyDescent="0.2">
      <c r="B54" s="16" t="s">
        <v>79</v>
      </c>
      <c r="C54" s="4">
        <v>526456</v>
      </c>
      <c r="D54" s="4">
        <v>0</v>
      </c>
      <c r="E54" s="4">
        <v>0</v>
      </c>
      <c r="F54" s="4">
        <v>1618754.4000000001</v>
      </c>
      <c r="G54" s="4">
        <v>1552534.4000000001</v>
      </c>
      <c r="H54" s="4">
        <f t="shared" si="14"/>
        <v>66220</v>
      </c>
      <c r="I54" s="4">
        <f t="shared" si="15"/>
        <v>592676</v>
      </c>
    </row>
    <row r="55" spans="2:9" x14ac:dyDescent="0.2">
      <c r="B55" s="16" t="s">
        <v>80</v>
      </c>
      <c r="C55" s="4">
        <v>231000</v>
      </c>
      <c r="D55" s="4">
        <v>0</v>
      </c>
      <c r="E55" s="4">
        <v>0</v>
      </c>
      <c r="F55" s="4">
        <v>770622.32000000007</v>
      </c>
      <c r="G55" s="4">
        <v>898222.32000000007</v>
      </c>
      <c r="H55" s="4">
        <f t="shared" si="14"/>
        <v>-127600</v>
      </c>
      <c r="I55" s="4">
        <f t="shared" si="15"/>
        <v>103400</v>
      </c>
    </row>
    <row r="56" spans="2:9" x14ac:dyDescent="0.2">
      <c r="B56" s="16" t="s">
        <v>81</v>
      </c>
      <c r="C56" s="4">
        <v>0</v>
      </c>
      <c r="D56" s="4"/>
      <c r="E56" s="4"/>
      <c r="F56" s="4"/>
      <c r="G56" s="4"/>
      <c r="H56" s="4">
        <f t="shared" si="14"/>
        <v>0</v>
      </c>
      <c r="I56" s="4">
        <f t="shared" si="15"/>
        <v>0</v>
      </c>
    </row>
    <row r="57" spans="2:9" x14ac:dyDescent="0.2">
      <c r="B57" s="16" t="s">
        <v>82</v>
      </c>
      <c r="C57" s="4">
        <v>0</v>
      </c>
      <c r="D57" s="4"/>
      <c r="E57" s="4"/>
      <c r="F57" s="4"/>
      <c r="G57" s="4"/>
      <c r="H57" s="4">
        <f t="shared" si="14"/>
        <v>0</v>
      </c>
      <c r="I57" s="4">
        <f t="shared" si="15"/>
        <v>0</v>
      </c>
    </row>
    <row r="58" spans="2:9" x14ac:dyDescent="0.2">
      <c r="B58" s="16" t="s">
        <v>83</v>
      </c>
      <c r="C58" s="4">
        <v>418000</v>
      </c>
      <c r="D58" s="4">
        <v>166000</v>
      </c>
      <c r="E58" s="4">
        <v>0</v>
      </c>
      <c r="F58" s="4">
        <v>2790519.8</v>
      </c>
      <c r="G58" s="4">
        <v>2790519.8</v>
      </c>
      <c r="H58" s="4">
        <f t="shared" si="14"/>
        <v>166000</v>
      </c>
      <c r="I58" s="4">
        <f t="shared" si="15"/>
        <v>584000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/>
      <c r="G60" s="4"/>
      <c r="H60" s="4">
        <f t="shared" si="14"/>
        <v>0</v>
      </c>
      <c r="I60" s="4">
        <f t="shared" si="15"/>
        <v>0</v>
      </c>
    </row>
    <row r="61" spans="2:9" x14ac:dyDescent="0.2">
      <c r="B61" s="16" t="s">
        <v>86</v>
      </c>
      <c r="C61" s="4">
        <v>15000</v>
      </c>
      <c r="D61" s="4">
        <v>0</v>
      </c>
      <c r="E61" s="4">
        <v>0</v>
      </c>
      <c r="F61" s="4">
        <v>505000</v>
      </c>
      <c r="G61" s="4">
        <v>425000</v>
      </c>
      <c r="H61" s="4">
        <f t="shared" si="14"/>
        <v>80000</v>
      </c>
      <c r="I61" s="4">
        <f t="shared" si="15"/>
        <v>95000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>+D63+F63-E63-G63</f>
        <v>0</v>
      </c>
      <c r="I63" s="4">
        <f>+C63+H63</f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>+D64+F64-E64-G64</f>
        <v>0</v>
      </c>
      <c r="I64" s="4">
        <f>+C64+H64</f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>+D65+F65-E65-G65</f>
        <v>0</v>
      </c>
      <c r="I65" s="4">
        <f>+C65+H65</f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I66" si="17">SUM(D67:D73)</f>
        <v>0</v>
      </c>
      <c r="E66" s="3">
        <f t="shared" si="17"/>
        <v>0</v>
      </c>
      <c r="F66" s="3">
        <f t="shared" si="17"/>
        <v>0</v>
      </c>
      <c r="G66" s="3">
        <f t="shared" si="17"/>
        <v>0</v>
      </c>
      <c r="H66" s="3">
        <f t="shared" si="17"/>
        <v>0</v>
      </c>
      <c r="I66" s="3">
        <f t="shared" si="17"/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18">+D67+F67-E67-G67</f>
        <v>0</v>
      </c>
      <c r="I67" s="4">
        <f t="shared" ref="I67:I73" si="19">+C67+H67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8"/>
        <v>0</v>
      </c>
      <c r="I68" s="4">
        <f t="shared" si="19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8"/>
        <v>0</v>
      </c>
      <c r="I69" s="4">
        <f t="shared" si="19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8"/>
        <v>0</v>
      </c>
      <c r="I70" s="4">
        <f t="shared" si="19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8"/>
        <v>0</v>
      </c>
      <c r="I71" s="4">
        <f t="shared" si="19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8"/>
        <v>0</v>
      </c>
      <c r="I72" s="4">
        <f t="shared" si="19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18"/>
        <v>0</v>
      </c>
      <c r="I73" s="4">
        <f t="shared" si="19"/>
        <v>0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20">SUM(D75:D77)</f>
        <v>0</v>
      </c>
      <c r="E74" s="3">
        <f t="shared" si="20"/>
        <v>0</v>
      </c>
      <c r="F74" s="3">
        <f t="shared" si="20"/>
        <v>0</v>
      </c>
      <c r="G74" s="3">
        <f t="shared" si="20"/>
        <v>0</v>
      </c>
      <c r="H74" s="3">
        <f t="shared" si="20"/>
        <v>0</v>
      </c>
      <c r="I74" s="3">
        <f t="shared" si="20"/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>+D75+F75-E75-G75</f>
        <v>0</v>
      </c>
      <c r="I75" s="4">
        <f>+C75+H75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>+D76+F76-E76-G76</f>
        <v>0</v>
      </c>
      <c r="I76" s="4">
        <f>+C76+H76</f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>+D77+F77-E77-G77</f>
        <v>0</v>
      </c>
      <c r="I77" s="4">
        <f>+C77+H77</f>
        <v>0</v>
      </c>
    </row>
    <row r="78" spans="2:9" x14ac:dyDescent="0.2">
      <c r="B78" s="17" t="s">
        <v>103</v>
      </c>
      <c r="C78" s="3">
        <f>SUM(C79:C85)</f>
        <v>0</v>
      </c>
      <c r="D78" s="3">
        <f>SUM(D79:D85)</f>
        <v>0</v>
      </c>
      <c r="E78" s="3">
        <f>SUM(E79:E85)</f>
        <v>0</v>
      </c>
      <c r="F78" s="3">
        <f>SUM(F79:F85)</f>
        <v>0</v>
      </c>
      <c r="G78" s="3">
        <f>SUM(G79:G85)</f>
        <v>0</v>
      </c>
      <c r="H78" s="4">
        <f>+D78+F78-E78-G78</f>
        <v>0</v>
      </c>
      <c r="I78" s="4">
        <f>+C78+H78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1">+D79+F79-E79-G79</f>
        <v>0</v>
      </c>
      <c r="I79" s="4">
        <f t="shared" ref="I79:I85" si="22">+C79+H79</f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1"/>
        <v>0</v>
      </c>
      <c r="I80" s="4">
        <f t="shared" si="22"/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1"/>
        <v>0</v>
      </c>
      <c r="I81" s="4">
        <f t="shared" si="22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1"/>
        <v>0</v>
      </c>
      <c r="I82" s="4">
        <f t="shared" si="22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1"/>
        <v>0</v>
      </c>
      <c r="I83" s="4">
        <f t="shared" si="22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1"/>
        <v>0</v>
      </c>
      <c r="I84" s="4">
        <f t="shared" si="22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1"/>
        <v>0</v>
      </c>
      <c r="I85" s="4">
        <f t="shared" si="2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I87" si="23">+D88+D96+D106+D116+D126+D136+D140+D148+D152</f>
        <v>0</v>
      </c>
      <c r="E87" s="3">
        <f t="shared" si="23"/>
        <v>0</v>
      </c>
      <c r="F87" s="3">
        <f t="shared" si="23"/>
        <v>0</v>
      </c>
      <c r="G87" s="3">
        <f t="shared" si="23"/>
        <v>0</v>
      </c>
      <c r="H87" s="3">
        <f t="shared" si="23"/>
        <v>0</v>
      </c>
      <c r="I87" s="3">
        <f t="shared" si="23"/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+C87+C13</f>
        <v>153967944</v>
      </c>
      <c r="D161" s="6">
        <f t="shared" ref="D161:I161" si="24">+D87+D13</f>
        <v>69205425.200000003</v>
      </c>
      <c r="E161" s="6">
        <f t="shared" si="24"/>
        <v>24</v>
      </c>
      <c r="F161" s="6">
        <f t="shared" si="24"/>
        <v>395071968.88</v>
      </c>
      <c r="G161" s="6">
        <f t="shared" si="24"/>
        <v>395071968.88</v>
      </c>
      <c r="H161" s="6">
        <f t="shared" si="24"/>
        <v>69205401.200000003</v>
      </c>
      <c r="I161" s="6">
        <f t="shared" si="24"/>
        <v>223173345.19999999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scale="41" orientation="portrait" r:id="rId1"/>
  <ignoredErrors>
    <ignoredError sqref="C13:I13 C87 D87:I87 C78:G78 C14:I14 C79:G84 C52:G52 H85:I85 C23:C31 C22:G22 C42:I42 C32:G32 H15:I20 H21:I21 H23:I31 C33:C41 H33:I41 C47:C51 C46 H46:I46 C62:G77 C53:C57 C59:C61 C58 C43:C45 H43:I45 H47:I51" unlockedFormula="1"/>
    <ignoredError sqref="H78:I78 H79:I84 H52:I77 H22:I22 H32:I32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C9" sqref="C9:C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.6640625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6" ht="12" thickBot="1" x14ac:dyDescent="0.25">
      <c r="C5" s="43" t="s">
        <v>113</v>
      </c>
    </row>
    <row r="6" spans="1:6" x14ac:dyDescent="0.2">
      <c r="B6" s="84" t="str">
        <f>B1</f>
        <v>Comisión Municipal de Cultura Física y Deporte de León, Guanajuato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153</v>
      </c>
      <c r="C8" s="91"/>
      <c r="D8" s="91"/>
      <c r="E8" s="91"/>
      <c r="F8" s="92"/>
    </row>
    <row r="9" spans="1:6" ht="22.5" x14ac:dyDescent="0.2">
      <c r="B9" s="82" t="s">
        <v>115</v>
      </c>
      <c r="C9" s="83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2"/>
      <c r="C10" s="83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158622094.22999999</v>
      </c>
      <c r="E11" s="54">
        <f>SUM(E12:E20)</f>
        <v>151828864.94</v>
      </c>
      <c r="F11" s="55">
        <f>+D11-E11</f>
        <v>6793229.2899999917</v>
      </c>
    </row>
    <row r="12" spans="1:6" x14ac:dyDescent="0.2">
      <c r="B12" s="56">
        <v>1000</v>
      </c>
      <c r="C12" s="57" t="s">
        <v>124</v>
      </c>
      <c r="D12" s="58">
        <v>48400477.789999999</v>
      </c>
      <c r="E12" s="58">
        <v>48400477.789999999</v>
      </c>
      <c r="F12" s="59">
        <f>+D12-E12</f>
        <v>0</v>
      </c>
    </row>
    <row r="13" spans="1:6" x14ac:dyDescent="0.2">
      <c r="B13" s="56">
        <v>2000</v>
      </c>
      <c r="C13" s="57" t="s">
        <v>125</v>
      </c>
      <c r="D13" s="58">
        <v>13331849.23</v>
      </c>
      <c r="E13" s="58">
        <v>9346912.6500000004</v>
      </c>
      <c r="F13" s="59">
        <f>+D13-E13</f>
        <v>3984936.58</v>
      </c>
    </row>
    <row r="14" spans="1:6" x14ac:dyDescent="0.2">
      <c r="B14" s="56">
        <v>3000</v>
      </c>
      <c r="C14" s="57" t="s">
        <v>126</v>
      </c>
      <c r="D14" s="58">
        <v>70618520.480000004</v>
      </c>
      <c r="E14" s="58">
        <v>67878416.140000001</v>
      </c>
      <c r="F14" s="59">
        <f>+D14-E14</f>
        <v>2740104.3400000036</v>
      </c>
    </row>
    <row r="15" spans="1:6" x14ac:dyDescent="0.2">
      <c r="B15" s="56">
        <v>4000</v>
      </c>
      <c r="C15" s="57" t="s">
        <v>127</v>
      </c>
      <c r="D15" s="58">
        <v>25687032.010000002</v>
      </c>
      <c r="E15" s="58">
        <v>25618843.640000001</v>
      </c>
      <c r="F15" s="59">
        <f t="shared" ref="F15:F20" si="0">+D15-E15</f>
        <v>68188.370000001043</v>
      </c>
    </row>
    <row r="16" spans="1:6" x14ac:dyDescent="0.2">
      <c r="B16" s="56">
        <v>5000</v>
      </c>
      <c r="C16" s="57" t="s">
        <v>128</v>
      </c>
      <c r="D16" s="58">
        <v>584214.72</v>
      </c>
      <c r="E16" s="58">
        <v>584214.72</v>
      </c>
      <c r="F16" s="59">
        <f t="shared" si="0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f t="shared" si="0"/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f t="shared" si="0"/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f t="shared" si="0"/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f t="shared" si="0"/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>SUM(E22:E30)</f>
        <v>0</v>
      </c>
      <c r="F21" s="62">
        <f>SUM(F22:F30)</f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158622094.22999999</v>
      </c>
      <c r="E31" s="50">
        <f>E11+E21</f>
        <v>151828864.94</v>
      </c>
      <c r="F31" s="51">
        <f>F11+F21</f>
        <v>6793229.2899999917</v>
      </c>
    </row>
    <row r="33" spans="3:3" x14ac:dyDescent="0.2">
      <c r="C33" s="70" t="s">
        <v>134</v>
      </c>
    </row>
    <row r="34" spans="3:3" x14ac:dyDescent="0.2">
      <c r="C34" s="69" t="s">
        <v>135</v>
      </c>
    </row>
    <row r="35" spans="3:3" x14ac:dyDescent="0.2">
      <c r="C35" s="69"/>
    </row>
    <row r="36" spans="3:3" x14ac:dyDescent="0.2">
      <c r="C36" s="69"/>
    </row>
    <row r="38" spans="3:3" x14ac:dyDescent="0.2">
      <c r="C38" s="1" t="s">
        <v>154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selection activeCell="D7" sqref="D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x14ac:dyDescent="0.2">
      <c r="B16" s="1" t="s">
        <v>152</v>
      </c>
    </row>
    <row r="30" spans="3:3" ht="12.75" x14ac:dyDescent="0.2">
      <c r="C30" s="71" t="s">
        <v>150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D9" sqref="D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x14ac:dyDescent="0.2">
      <c r="B16" s="1" t="s">
        <v>151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F23" sqref="F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v>3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B10" s="1" t="s">
        <v>149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2024-10-18T17:56:17Z</cp:lastPrinted>
  <dcterms:created xsi:type="dcterms:W3CDTF">2024-03-15T21:50:03Z</dcterms:created>
  <dcterms:modified xsi:type="dcterms:W3CDTF">2024-10-22T23:47:46Z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