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rchivos 2026\Cuenta Públca 2026\Cuenta Pública 2026\1er Trimestre 2026\"/>
    </mc:Choice>
  </mc:AlternateContent>
  <bookViews>
    <workbookView xWindow="0" yWindow="0" windowWidth="28800" windowHeight="11610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</sheets>
  <externalReferences>
    <externalReference r:id="rId15"/>
  </externalReferences>
  <definedNames>
    <definedName name="_xlnm.Print_Area" localSheetId="0">'Formato 1'!$A$1:$F$82</definedName>
    <definedName name="_xlnm.Print_Area" localSheetId="5">'Formato 6 a)'!$A$1:$G$160</definedName>
    <definedName name="ENTE_PUBLICO">'[1]Info General'!$C$6</definedName>
    <definedName name="_xlnm.Print_Titles" localSheetId="5">'Formato 6 a)'!$2:$8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2" l="1"/>
  <c r="F20" i="3" l="1"/>
  <c r="B20" i="3"/>
  <c r="E79" i="2" l="1"/>
  <c r="E68" i="2"/>
  <c r="E63" i="2"/>
  <c r="E47" i="2"/>
  <c r="E59" i="2" s="1"/>
  <c r="E81" i="2" s="1"/>
  <c r="E38" i="2"/>
  <c r="B62" i="2"/>
  <c r="B60" i="2"/>
  <c r="B47" i="2"/>
  <c r="B17" i="2"/>
  <c r="B9" i="2"/>
  <c r="F81" i="2"/>
  <c r="F79" i="2"/>
  <c r="F68" i="2"/>
  <c r="F63" i="2"/>
  <c r="F59" i="2"/>
  <c r="F47" i="2"/>
  <c r="F9" i="2"/>
  <c r="F38" i="2"/>
  <c r="C62" i="2"/>
  <c r="C60" i="2"/>
  <c r="C47" i="2"/>
  <c r="C17" i="2"/>
  <c r="C9" i="2"/>
  <c r="G35" i="20" l="1"/>
  <c r="F35" i="20"/>
  <c r="E35" i="20"/>
  <c r="D35" i="20"/>
  <c r="C35" i="20"/>
  <c r="B35" i="20"/>
  <c r="G30" i="20"/>
  <c r="B30" i="20"/>
  <c r="G27" i="20"/>
  <c r="F27" i="20"/>
  <c r="E27" i="20"/>
  <c r="D27" i="20"/>
  <c r="C27" i="20"/>
  <c r="B27" i="20"/>
  <c r="G20" i="20"/>
  <c r="F20" i="20"/>
  <c r="E20" i="20"/>
  <c r="D20" i="20"/>
  <c r="C20" i="20"/>
  <c r="B20" i="20"/>
  <c r="G6" i="20"/>
  <c r="F6" i="20"/>
  <c r="F30" i="20" s="1"/>
  <c r="E6" i="20"/>
  <c r="E30" i="20" s="1"/>
  <c r="D6" i="20"/>
  <c r="D30" i="20" s="1"/>
  <c r="C6" i="20"/>
  <c r="C30" i="20" s="1"/>
  <c r="B6" i="20"/>
  <c r="G6" i="22"/>
  <c r="G28" i="22" s="1"/>
  <c r="F6" i="22"/>
  <c r="F28" i="22" s="1"/>
  <c r="E6" i="22"/>
  <c r="E28" i="22" s="1"/>
  <c r="D6" i="22"/>
  <c r="C6" i="22"/>
  <c r="G17" i="22"/>
  <c r="F17" i="22"/>
  <c r="E17" i="22"/>
  <c r="D17" i="22"/>
  <c r="C17" i="22"/>
  <c r="B28" i="22"/>
  <c r="B17" i="22"/>
  <c r="B6" i="22"/>
  <c r="B29" i="19"/>
  <c r="G18" i="19"/>
  <c r="F18" i="19"/>
  <c r="E18" i="19"/>
  <c r="D18" i="19"/>
  <c r="C18" i="19"/>
  <c r="B18" i="19"/>
  <c r="G7" i="19"/>
  <c r="G29" i="19" s="1"/>
  <c r="F7" i="19"/>
  <c r="F29" i="19" s="1"/>
  <c r="E7" i="19"/>
  <c r="E29" i="19" s="1"/>
  <c r="D7" i="19"/>
  <c r="D29" i="19" s="1"/>
  <c r="C7" i="19"/>
  <c r="C29" i="19" s="1"/>
  <c r="B7" i="19"/>
  <c r="G36" i="16"/>
  <c r="F36" i="16"/>
  <c r="E36" i="16"/>
  <c r="D36" i="16"/>
  <c r="C36" i="16"/>
  <c r="B36" i="16"/>
  <c r="G31" i="16"/>
  <c r="F31" i="16"/>
  <c r="E31" i="16"/>
  <c r="D31" i="16"/>
  <c r="C31" i="16"/>
  <c r="B31" i="16"/>
  <c r="G28" i="16"/>
  <c r="F28" i="16"/>
  <c r="E28" i="16"/>
  <c r="D28" i="16"/>
  <c r="C28" i="16"/>
  <c r="B28" i="16"/>
  <c r="G21" i="16"/>
  <c r="F21" i="16"/>
  <c r="E21" i="16"/>
  <c r="D21" i="16"/>
  <c r="C21" i="16"/>
  <c r="B21" i="16"/>
  <c r="G7" i="16"/>
  <c r="F7" i="16"/>
  <c r="E7" i="16"/>
  <c r="D7" i="16"/>
  <c r="C7" i="16"/>
  <c r="B7" i="16"/>
  <c r="G17" i="16"/>
  <c r="F17" i="16"/>
  <c r="E17" i="16"/>
  <c r="D17" i="16"/>
  <c r="C17" i="16"/>
  <c r="G14" i="16"/>
  <c r="F14" i="16"/>
  <c r="E14" i="16"/>
  <c r="D14" i="16"/>
  <c r="C14" i="16"/>
  <c r="C28" i="22" l="1"/>
  <c r="D28" i="22"/>
  <c r="G33" i="10"/>
  <c r="F33" i="10"/>
  <c r="E33" i="10"/>
  <c r="D33" i="10"/>
  <c r="C33" i="10"/>
  <c r="B33" i="10"/>
  <c r="G28" i="10"/>
  <c r="F28" i="10"/>
  <c r="E28" i="10"/>
  <c r="D28" i="10"/>
  <c r="C28" i="10"/>
  <c r="C21" i="10" s="1"/>
  <c r="B28" i="10"/>
  <c r="G24" i="10"/>
  <c r="F24" i="10"/>
  <c r="F21" i="10" s="1"/>
  <c r="E24" i="10"/>
  <c r="E21" i="10" s="1"/>
  <c r="D24" i="10"/>
  <c r="D21" i="10" s="1"/>
  <c r="C24" i="10"/>
  <c r="B24" i="10"/>
  <c r="G16" i="10"/>
  <c r="G9" i="10" s="1"/>
  <c r="F16" i="10"/>
  <c r="F9" i="10" s="1"/>
  <c r="E16" i="10"/>
  <c r="D16" i="10"/>
  <c r="D9" i="10" s="1"/>
  <c r="C16" i="10"/>
  <c r="B16" i="10"/>
  <c r="G12" i="10"/>
  <c r="F12" i="10"/>
  <c r="E12" i="10"/>
  <c r="D12" i="10"/>
  <c r="C12" i="10"/>
  <c r="B12" i="10"/>
  <c r="C9" i="10"/>
  <c r="G53" i="9"/>
  <c r="F53" i="9"/>
  <c r="E53" i="9"/>
  <c r="D53" i="9"/>
  <c r="C53" i="9"/>
  <c r="B53" i="9"/>
  <c r="G61" i="9"/>
  <c r="F61" i="9"/>
  <c r="E61" i="9"/>
  <c r="D61" i="9"/>
  <c r="C61" i="9"/>
  <c r="B61" i="9"/>
  <c r="G71" i="9"/>
  <c r="F71" i="9"/>
  <c r="E71" i="9"/>
  <c r="D71" i="9"/>
  <c r="C71" i="9"/>
  <c r="B71" i="9"/>
  <c r="G44" i="9"/>
  <c r="F44" i="9"/>
  <c r="E44" i="9"/>
  <c r="D44" i="9"/>
  <c r="C44" i="9"/>
  <c r="C43" i="9" s="1"/>
  <c r="C77" i="9" s="1"/>
  <c r="B44" i="9"/>
  <c r="G9" i="9"/>
  <c r="F9" i="9"/>
  <c r="E9" i="9"/>
  <c r="D9" i="9"/>
  <c r="C9" i="9"/>
  <c r="B9" i="9"/>
  <c r="G37" i="9"/>
  <c r="F37" i="9"/>
  <c r="E37" i="9"/>
  <c r="D37" i="9"/>
  <c r="C37" i="9"/>
  <c r="B37" i="9"/>
  <c r="G27" i="9"/>
  <c r="F27" i="9"/>
  <c r="E27" i="9"/>
  <c r="D27" i="9"/>
  <c r="C27" i="9"/>
  <c r="B27" i="9"/>
  <c r="G19" i="9"/>
  <c r="F19" i="9"/>
  <c r="E19" i="9"/>
  <c r="D19" i="9"/>
  <c r="C19" i="9"/>
  <c r="B19" i="9"/>
  <c r="G10" i="9"/>
  <c r="F10" i="9"/>
  <c r="E10" i="9"/>
  <c r="D10" i="9"/>
  <c r="C10" i="9"/>
  <c r="B10" i="9"/>
  <c r="G51" i="8"/>
  <c r="F51" i="8"/>
  <c r="E51" i="8"/>
  <c r="D51" i="8"/>
  <c r="C51" i="8"/>
  <c r="B51" i="8"/>
  <c r="G41" i="8"/>
  <c r="F41" i="8"/>
  <c r="E41" i="8"/>
  <c r="D41" i="8"/>
  <c r="C41" i="8"/>
  <c r="B41" i="8"/>
  <c r="G9" i="8"/>
  <c r="F9" i="8"/>
  <c r="E9" i="8"/>
  <c r="D9" i="8"/>
  <c r="C9" i="8"/>
  <c r="B9" i="8"/>
  <c r="G18" i="7"/>
  <c r="F18" i="7"/>
  <c r="E18" i="7"/>
  <c r="D18" i="7"/>
  <c r="C18" i="7"/>
  <c r="B18" i="7"/>
  <c r="G28" i="7"/>
  <c r="F28" i="7"/>
  <c r="E28" i="7"/>
  <c r="D28" i="7"/>
  <c r="C28" i="7"/>
  <c r="B28" i="7"/>
  <c r="G38" i="7"/>
  <c r="F38" i="7"/>
  <c r="E38" i="7"/>
  <c r="D38" i="7"/>
  <c r="C38" i="7"/>
  <c r="B38" i="7"/>
  <c r="G48" i="7"/>
  <c r="F48" i="7"/>
  <c r="E48" i="7"/>
  <c r="D48" i="7"/>
  <c r="C48" i="7"/>
  <c r="B48" i="7"/>
  <c r="G58" i="7"/>
  <c r="F58" i="7"/>
  <c r="E58" i="7"/>
  <c r="D58" i="7"/>
  <c r="C58" i="7"/>
  <c r="B58" i="7"/>
  <c r="G62" i="7"/>
  <c r="F62" i="7"/>
  <c r="E62" i="7"/>
  <c r="D62" i="7"/>
  <c r="C62" i="7"/>
  <c r="B62" i="7"/>
  <c r="G71" i="7"/>
  <c r="F71" i="7"/>
  <c r="E71" i="7"/>
  <c r="D71" i="7"/>
  <c r="C71" i="7"/>
  <c r="B71" i="7"/>
  <c r="G75" i="7"/>
  <c r="F75" i="7"/>
  <c r="E75" i="7"/>
  <c r="D75" i="7"/>
  <c r="C75" i="7"/>
  <c r="B75" i="7"/>
  <c r="G85" i="7"/>
  <c r="F85" i="7"/>
  <c r="E85" i="7"/>
  <c r="D85" i="7"/>
  <c r="C85" i="7"/>
  <c r="B85" i="7"/>
  <c r="G93" i="7"/>
  <c r="F93" i="7"/>
  <c r="E93" i="7"/>
  <c r="D93" i="7"/>
  <c r="C93" i="7"/>
  <c r="B93" i="7"/>
  <c r="G103" i="7"/>
  <c r="F103" i="7"/>
  <c r="E103" i="7"/>
  <c r="D103" i="7"/>
  <c r="C103" i="7"/>
  <c r="B103" i="7"/>
  <c r="G113" i="7"/>
  <c r="F113" i="7"/>
  <c r="E113" i="7"/>
  <c r="D113" i="7"/>
  <c r="C113" i="7"/>
  <c r="B113" i="7"/>
  <c r="G123" i="7"/>
  <c r="F123" i="7"/>
  <c r="E123" i="7"/>
  <c r="D123" i="7"/>
  <c r="C123" i="7"/>
  <c r="B123" i="7"/>
  <c r="G133" i="7"/>
  <c r="F133" i="7"/>
  <c r="E133" i="7"/>
  <c r="D133" i="7"/>
  <c r="C133" i="7"/>
  <c r="B133" i="7"/>
  <c r="G137" i="7"/>
  <c r="F137" i="7"/>
  <c r="E137" i="7"/>
  <c r="D137" i="7"/>
  <c r="C137" i="7"/>
  <c r="B137" i="7"/>
  <c r="G146" i="7"/>
  <c r="F146" i="7"/>
  <c r="E146" i="7"/>
  <c r="D146" i="7"/>
  <c r="C146" i="7"/>
  <c r="B146" i="7"/>
  <c r="G150" i="7"/>
  <c r="F150" i="7"/>
  <c r="E150" i="7"/>
  <c r="D150" i="7"/>
  <c r="C150" i="7"/>
  <c r="B150" i="7"/>
  <c r="C84" i="7"/>
  <c r="G10" i="7"/>
  <c r="F10" i="7"/>
  <c r="E10" i="7"/>
  <c r="D10" i="7"/>
  <c r="C10" i="7"/>
  <c r="B10" i="7"/>
  <c r="G42" i="6"/>
  <c r="B41" i="6"/>
  <c r="G75" i="6"/>
  <c r="F75" i="6"/>
  <c r="E75" i="6"/>
  <c r="D75" i="6"/>
  <c r="C75" i="6"/>
  <c r="B75" i="6"/>
  <c r="G70" i="6"/>
  <c r="F70" i="6"/>
  <c r="E70" i="6"/>
  <c r="D70" i="6"/>
  <c r="C70" i="6"/>
  <c r="B70" i="6"/>
  <c r="G67" i="6"/>
  <c r="F67" i="6"/>
  <c r="E67" i="6"/>
  <c r="D67" i="6"/>
  <c r="C67" i="6"/>
  <c r="B67" i="6"/>
  <c r="G65" i="6"/>
  <c r="F65" i="6"/>
  <c r="E65" i="6"/>
  <c r="D65" i="6"/>
  <c r="C65" i="6"/>
  <c r="B65" i="6"/>
  <c r="G59" i="6"/>
  <c r="F59" i="6"/>
  <c r="E59" i="6"/>
  <c r="D59" i="6"/>
  <c r="C59" i="6"/>
  <c r="B59" i="6"/>
  <c r="G54" i="6"/>
  <c r="F54" i="6"/>
  <c r="E54" i="6"/>
  <c r="D54" i="6"/>
  <c r="C54" i="6"/>
  <c r="B54" i="6"/>
  <c r="G45" i="6"/>
  <c r="F45" i="6"/>
  <c r="E45" i="6"/>
  <c r="D45" i="6"/>
  <c r="C45" i="6"/>
  <c r="B45" i="6"/>
  <c r="G37" i="6"/>
  <c r="F37" i="6"/>
  <c r="E37" i="6"/>
  <c r="D37" i="6"/>
  <c r="C37" i="6"/>
  <c r="B37" i="6"/>
  <c r="G35" i="6"/>
  <c r="F35" i="6"/>
  <c r="E35" i="6"/>
  <c r="D35" i="6"/>
  <c r="C35" i="6"/>
  <c r="B35" i="6"/>
  <c r="G28" i="6"/>
  <c r="F28" i="6"/>
  <c r="E28" i="6"/>
  <c r="D28" i="6"/>
  <c r="C28" i="6"/>
  <c r="B28" i="6"/>
  <c r="G16" i="6"/>
  <c r="F16" i="6"/>
  <c r="E16" i="6"/>
  <c r="E41" i="6" s="1"/>
  <c r="D16" i="6"/>
  <c r="C16" i="6"/>
  <c r="B16" i="6"/>
  <c r="F41" i="6"/>
  <c r="B57" i="5"/>
  <c r="B59" i="5" s="1"/>
  <c r="B72" i="5"/>
  <c r="D72" i="5"/>
  <c r="C72" i="5"/>
  <c r="D59" i="5"/>
  <c r="C59" i="5"/>
  <c r="D64" i="5"/>
  <c r="C64" i="5"/>
  <c r="B64" i="5"/>
  <c r="D57" i="5"/>
  <c r="C57" i="5"/>
  <c r="D49" i="5"/>
  <c r="C49" i="5"/>
  <c r="B49" i="5"/>
  <c r="D44" i="5"/>
  <c r="C44" i="5"/>
  <c r="B44" i="5"/>
  <c r="D40" i="5"/>
  <c r="C40" i="5"/>
  <c r="B40" i="5"/>
  <c r="D37" i="5"/>
  <c r="C37" i="5"/>
  <c r="B37" i="5"/>
  <c r="D33" i="5"/>
  <c r="C33" i="5"/>
  <c r="B33" i="5"/>
  <c r="D29" i="5"/>
  <c r="C29" i="5"/>
  <c r="B29" i="5"/>
  <c r="D25" i="5"/>
  <c r="C25" i="5"/>
  <c r="B25" i="5"/>
  <c r="D23" i="5"/>
  <c r="C23" i="5"/>
  <c r="B23" i="5"/>
  <c r="D21" i="5"/>
  <c r="C21" i="5"/>
  <c r="B21" i="5"/>
  <c r="D17" i="5"/>
  <c r="C17" i="5"/>
  <c r="G21" i="10" l="1"/>
  <c r="B21" i="10"/>
  <c r="E9" i="10"/>
  <c r="B9" i="10"/>
  <c r="D43" i="9"/>
  <c r="D77" i="9" s="1"/>
  <c r="E43" i="9"/>
  <c r="E77" i="9" s="1"/>
  <c r="F43" i="9"/>
  <c r="F77" i="9" s="1"/>
  <c r="G43" i="9"/>
  <c r="G77" i="9" s="1"/>
  <c r="B43" i="9"/>
  <c r="B77" i="9" s="1"/>
  <c r="G9" i="7"/>
  <c r="F9" i="7"/>
  <c r="B9" i="7"/>
  <c r="C9" i="7"/>
  <c r="D9" i="7"/>
  <c r="E9" i="7"/>
  <c r="C159" i="7"/>
  <c r="D84" i="7"/>
  <c r="D159" i="7" s="1"/>
  <c r="E84" i="7"/>
  <c r="F84" i="7"/>
  <c r="F159" i="7" s="1"/>
  <c r="G84" i="7"/>
  <c r="G159" i="7" s="1"/>
  <c r="B84" i="7"/>
  <c r="G41" i="6"/>
  <c r="C41" i="6"/>
  <c r="D41" i="6"/>
  <c r="E159" i="7" l="1"/>
  <c r="B159" i="7"/>
  <c r="D13" i="5" l="1"/>
  <c r="C13" i="5"/>
  <c r="B13" i="5"/>
  <c r="D8" i="5"/>
  <c r="C8" i="5"/>
  <c r="B8" i="5"/>
  <c r="D6" i="19" l="1"/>
  <c r="E6" i="19" s="1"/>
  <c r="F6" i="19" s="1"/>
  <c r="G6" i="19" s="1"/>
  <c r="C6" i="19"/>
  <c r="D6" i="16"/>
  <c r="E6" i="16" s="1"/>
  <c r="F6" i="16" s="1"/>
  <c r="G6" i="16" s="1"/>
  <c r="C6" i="16"/>
  <c r="A4" i="4"/>
  <c r="B6" i="3"/>
  <c r="F6" i="2"/>
  <c r="E6" i="2"/>
  <c r="A2" i="25"/>
  <c r="A2" i="22"/>
  <c r="A2" i="20"/>
  <c r="A2" i="19"/>
  <c r="A2" i="16"/>
  <c r="A5" i="10" l="1"/>
  <c r="A5" i="9"/>
  <c r="A5" i="8"/>
  <c r="A5" i="7"/>
  <c r="A4" i="6"/>
  <c r="A4" i="5"/>
  <c r="A2" i="10" l="1"/>
  <c r="A2" i="9"/>
  <c r="A2" i="8"/>
  <c r="A2" i="7"/>
  <c r="A2" i="6"/>
  <c r="A2" i="5"/>
  <c r="A2" i="4"/>
  <c r="C41" i="3" l="1"/>
  <c r="D41" i="3"/>
  <c r="E41" i="3"/>
  <c r="F41" i="3"/>
  <c r="B41" i="3"/>
  <c r="A2" i="3" l="1"/>
</calcChain>
</file>

<file path=xl/sharedStrings.xml><?xml version="1.0" encoding="utf-8"?>
<sst xmlns="http://schemas.openxmlformats.org/spreadsheetml/2006/main" count="854" uniqueCount="587">
  <si>
    <t>Formato 1 Estado de Situación Financiera Detallado - LDF</t>
  </si>
  <si>
    <t>Estado de Situación Financiera Detallado - LDF</t>
  </si>
  <si>
    <t>(PESOS)</t>
  </si>
  <si>
    <t xml:space="preserve">   Concepto</t>
  </si>
  <si>
    <t>31 de diciembre de 2025</t>
  </si>
  <si>
    <t>Concepto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</si>
  <si>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</si>
  <si>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</si>
  <si>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</si>
  <si>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</si>
  <si>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</si>
  <si>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</si>
  <si>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</si>
  <si>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</si>
  <si>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</si>
  <si>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</si>
  <si>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</si>
  <si>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</si>
  <si>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</si>
  <si>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</si>
  <si>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</si>
  <si>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</si>
  <si>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</si>
  <si>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</si>
  <si>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</si>
  <si>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</si>
  <si>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</si>
  <si>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</si>
  <si>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</si>
  <si>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</si>
  <si>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</si>
  <si>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</si>
  <si>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</si>
  <si>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</si>
  <si>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</si>
  <si>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</si>
  <si>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</si>
  <si>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</si>
  <si>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</si>
  <si>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</si>
  <si>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</si>
  <si>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</si>
  <si>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</si>
  <si>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</si>
  <si>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</si>
  <si>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</si>
  <si>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</si>
  <si>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</si>
  <si>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</si>
  <si>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</si>
  <si>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</si>
  <si>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</si>
  <si>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</si>
  <si>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</si>
  <si>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</si>
  <si>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</si>
  <si>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</si>
  <si>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</si>
  <si>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</si>
  <si>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</si>
  <si>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</si>
  <si>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</si>
  <si>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</si>
  <si>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</si>
  <si>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</si>
  <si>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</si>
  <si>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</si>
  <si>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</si>
  <si>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</si>
  <si>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</si>
  <si>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</si>
  <si>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</si>
  <si>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</si>
  <si>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</si>
  <si>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</si>
  <si>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</si>
  <si>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</si>
  <si>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</si>
  <si>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</si>
  <si>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</si>
  <si>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</si>
  <si>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</si>
  <si>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</si>
  <si>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</si>
  <si>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</si>
  <si>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</si>
  <si>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</si>
  <si>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</si>
  <si>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</si>
  <si>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</si>
  <si>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</si>
  <si>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</si>
  <si>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</si>
  <si>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</si>
  <si>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</si>
  <si>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</si>
  <si>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</si>
  <si>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</si>
  <si>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</si>
  <si>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</si>
  <si>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</si>
  <si>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</si>
  <si>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</si>
  <si>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</si>
  <si>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</si>
  <si>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</si>
  <si>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</si>
  <si>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</si>
  <si>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</si>
  <si>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</si>
  <si>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</si>
  <si>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</si>
  <si>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</si>
  <si>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 del Ejercicio (Ahorro/Desahorro)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</si>
  <si>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</si>
  <si>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</si>
  <si>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</si>
  <si>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</si>
  <si>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</si>
  <si>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</si>
  <si>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</si>
  <si>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</si>
  <si>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</si>
  <si>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</si>
  <si>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</si>
  <si>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</si>
  <si>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</si>
  <si>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</si>
  <si>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</si>
  <si>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Saldo Final del Periodo</t>
  </si>
  <si>
    <t>Pago de Intereses del Periodo</t>
  </si>
  <si>
    <t>Pago de Comisiones y demás costos asociados durante el Periodo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</si>
  <si>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</si>
  <si>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</si>
  <si>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</si>
  <si>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</si>
  <si>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</si>
  <si>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</si>
  <si>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</si>
  <si>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</si>
  <si>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</si>
  <si>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</si>
  <si>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</si>
  <si>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</si>
  <si>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</si>
  <si>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</si>
  <si>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</si>
  <si>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</si>
  <si>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</si>
  <si>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</si>
  <si>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</si>
  <si>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</si>
  <si>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</si>
  <si>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</si>
  <si>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</si>
  <si>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</si>
  <si>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</si>
  <si>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</si>
  <si>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</si>
  <si>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</si>
  <si>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</si>
  <si>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</si>
  <si>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</si>
  <si>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</si>
  <si>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</si>
  <si>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</si>
  <si>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</si>
  <si>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</si>
  <si>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</si>
  <si>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</si>
  <si>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</si>
  <si>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Monto promedio mensual del pago de la contraprestación</t>
  </si>
  <si>
    <t>Monto promedio mensual del pago de la contraprestación correspondiente al pago de inversión</t>
  </si>
  <si>
    <t>Monto pagado de la 
inversión al XX de 
XXXX de 20XN_x000D_</t>
  </si>
  <si>
    <t>Monto pagado 
de la inversión 
actualizado al 
XX de XXXX de 
20XN</t>
  </si>
  <si>
    <t>Saldo pendiente 
por pagar de la 
inversión al XX 
de XXXX de 
20XN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</si>
  <si>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</si>
  <si>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</si>
  <si>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</si>
  <si>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</si>
  <si>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</si>
  <si>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</si>
  <si>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</si>
  <si>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</si>
  <si>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</si>
  <si>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</si>
  <si>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</si>
  <si>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</si>
  <si>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</si>
  <si>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</si>
  <si>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</si>
  <si>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</si>
  <si>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</si>
  <si>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</si>
  <si>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</si>
  <si>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</si>
  <si>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</si>
  <si>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</si>
  <si>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</si>
  <si>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</si>
  <si>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</si>
  <si>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</si>
  <si>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</si>
  <si>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</si>
  <si>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</si>
  <si>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</si>
  <si>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</si>
  <si>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</si>
  <si>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</si>
  <si>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</si>
  <si>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</si>
  <si>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</si>
  <si>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</si>
  <si>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</si>
  <si>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</si>
  <si>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</si>
  <si>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</si>
  <si>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</si>
  <si>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</si>
  <si>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</si>
  <si>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</si>
  <si>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</si>
  <si>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</si>
  <si>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</si>
  <si>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</si>
  <si>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</si>
  <si>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</si>
  <si>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</si>
  <si>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>Ingreso</t>
  </si>
  <si>
    <t>Diferencia</t>
  </si>
  <si>
    <t>Estimado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</si>
  <si>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</si>
  <si>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</si>
  <si>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</si>
  <si>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</si>
  <si>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</si>
  <si>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</si>
  <si>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</si>
  <si>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</si>
  <si>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</si>
  <si>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</si>
  <si>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</si>
  <si>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</si>
  <si>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</si>
  <si>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</si>
  <si>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</si>
  <si>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</si>
  <si>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</si>
  <si>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</si>
  <si>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</si>
  <si>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</si>
  <si>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</si>
  <si>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</si>
  <si>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</si>
  <si>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</si>
  <si>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</si>
  <si>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</si>
  <si>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</si>
  <si>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</si>
  <si>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</si>
  <si>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</si>
  <si>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</si>
  <si>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</si>
  <si>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</si>
  <si>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</si>
  <si>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</si>
  <si>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</si>
  <si>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</si>
  <si>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</si>
  <si>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</si>
  <si>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</si>
  <si>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</si>
  <si>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</si>
  <si>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</si>
  <si>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</si>
  <si>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</si>
  <si>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</si>
  <si>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</si>
  <si>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</si>
  <si>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</si>
  <si>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</si>
  <si>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</si>
  <si>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</si>
  <si>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</si>
  <si>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</si>
  <si>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</si>
  <si>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</si>
  <si>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</si>
  <si>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</si>
  <si>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</si>
  <si>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</si>
  <si>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</si>
  <si>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</si>
  <si>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</si>
  <si>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</si>
  <si>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</si>
  <si>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</si>
  <si>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</si>
  <si>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</si>
  <si>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</si>
  <si>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</si>
  <si>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</si>
  <si>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</si>
  <si>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</si>
  <si>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</si>
  <si>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</si>
  <si>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</si>
  <si>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</si>
  <si>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</si>
  <si>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</si>
  <si>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</si>
  <si>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</si>
  <si>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</si>
  <si>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</si>
  <si>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</si>
  <si>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</si>
  <si>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</si>
  <si>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</si>
  <si>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</si>
  <si>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</si>
  <si>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</si>
  <si>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</si>
  <si>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</si>
  <si>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</si>
  <si>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</si>
  <si>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</si>
  <si>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</si>
  <si>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</si>
  <si>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</si>
  <si>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</si>
  <si>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</si>
  <si>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</si>
  <si>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</si>
  <si>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</si>
  <si>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</si>
  <si>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</si>
  <si>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</si>
  <si>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</si>
  <si>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</si>
  <si>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</si>
  <si>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</si>
  <si>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</si>
  <si>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</si>
  <si>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</si>
  <si>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</si>
  <si>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</si>
  <si>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</si>
  <si>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</si>
  <si>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</si>
  <si>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</si>
  <si>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</si>
  <si>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</si>
  <si>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</si>
  <si>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</si>
  <si>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</si>
  <si>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</si>
  <si>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</si>
  <si>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</si>
  <si>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</si>
  <si>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</si>
  <si>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</si>
  <si>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</si>
  <si>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</si>
  <si>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</si>
  <si>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</si>
  <si>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</si>
  <si>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</si>
  <si>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</si>
  <si>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</si>
  <si>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</si>
  <si>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</si>
  <si>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</si>
  <si>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</si>
  <si>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</si>
  <si>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</si>
  <si>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</si>
  <si>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</si>
  <si>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</si>
  <si>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</si>
  <si>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</si>
  <si>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</si>
  <si>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</si>
  <si>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</si>
  <si>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</si>
  <si>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</si>
  <si>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</si>
  <si>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</si>
  <si>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</si>
  <si>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</si>
  <si>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</si>
  <si>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</si>
  <si>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</si>
  <si>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</si>
  <si>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</si>
  <si>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</si>
  <si>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</si>
  <si>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</si>
  <si>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</si>
  <si>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</si>
  <si>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</si>
  <si>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</si>
  <si>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</si>
  <si>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</si>
  <si>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</si>
  <si>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</si>
  <si>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</si>
  <si>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</si>
  <si>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</si>
  <si>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</si>
  <si>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</si>
  <si>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</si>
  <si>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</si>
  <si>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</si>
  <si>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</si>
  <si>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</si>
  <si>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</si>
  <si>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</si>
  <si>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</si>
  <si>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</si>
  <si>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</si>
  <si>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</si>
  <si>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</si>
  <si>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</si>
  <si>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</si>
  <si>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</si>
  <si>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</si>
  <si>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</si>
  <si>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</si>
  <si>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</si>
  <si>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</si>
  <si>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</si>
  <si>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</si>
  <si>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</si>
  <si>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</si>
  <si>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</si>
  <si>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</si>
  <si>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</si>
  <si>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</si>
  <si>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</si>
  <si>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</si>
  <si>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</si>
  <si>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</si>
  <si>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</si>
  <si>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</si>
  <si>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</si>
  <si>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</si>
  <si>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</si>
  <si>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</si>
  <si>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</si>
  <si>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</si>
  <si>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</si>
  <si>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</si>
  <si>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</si>
  <si>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</si>
  <si>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</si>
  <si>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</si>
  <si>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</si>
  <si>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</si>
  <si>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</si>
  <si>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</si>
  <si>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</si>
  <si>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</si>
  <si>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</si>
  <si>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</si>
  <si>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</si>
  <si>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</si>
  <si>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</si>
  <si>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</si>
  <si>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</si>
  <si>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</si>
  <si>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</si>
  <si>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</si>
  <si>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</si>
  <si>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</si>
  <si>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</si>
  <si>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</si>
  <si>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</si>
  <si>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</si>
  <si>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</si>
  <si>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</si>
  <si>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</si>
  <si>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</si>
  <si>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</si>
  <si>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</si>
  <si>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</si>
  <si>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</si>
  <si>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</si>
  <si>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</si>
  <si>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</si>
  <si>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</si>
  <si>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r>
      <rPr>
        <b/>
        <sz val="11"/>
        <color rgb="FF000000"/>
        <rFont val="Calibri"/>
      </rPr>
      <t xml:space="preserve">2020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</si>
  <si>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2021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</si>
  <si>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2022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</si>
  <si>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2023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</si>
  <si>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2024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</si>
  <si>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2025 </t>
    </r>
    <r>
      <rPr>
        <b/>
        <vertAlign val="superscript"/>
        <sz val="8.25"/>
        <color rgb="FF000000"/>
        <rFont val="Calibri"/>
      </rPr>
      <t>2</t>
    </r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</si>
  <si>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</si>
  <si>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</si>
  <si>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</si>
  <si>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</si>
  <si>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</si>
  <si>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</si>
  <si>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7 d) Resultados de Egresos - LDF</t>
  </si>
  <si>
    <t>Resultados de Egresos - LDF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</si>
  <si>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</si>
  <si>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</si>
  <si>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</si>
  <si>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</si>
  <si>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</si>
  <si>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</si>
  <si>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</si>
  <si>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</si>
  <si>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</si>
  <si>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</si>
  <si>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</si>
  <si>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</si>
  <si>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</si>
  <si>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</si>
  <si>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</si>
  <si>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</si>
  <si>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</si>
  <si>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</si>
  <si>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</si>
  <si>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</si>
  <si>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</si>
  <si>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</si>
  <si>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</si>
  <si>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</si>
  <si>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</si>
  <si>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</si>
  <si>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</si>
  <si>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</si>
  <si>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</si>
  <si>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</si>
  <si>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</si>
  <si>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</si>
  <si>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</si>
  <si>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</si>
  <si>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</si>
  <si>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</si>
  <si>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</si>
  <si>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</si>
  <si>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</si>
  <si>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</si>
  <si>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</si>
  <si>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</si>
  <si>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</si>
  <si>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</si>
  <si>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</si>
  <si>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</si>
  <si>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</si>
  <si>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al momento contable de los ingresos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</si>
  <si>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>. Los importes corresponden a los ingresos devengados al cierre trimestral más reciente disponible y estimados para el resto del ejercicio.</t>
    </r>
  </si>
  <si>
    <t>Comisión Municipal de Cultura Física y Deporte de León, Guanajuato</t>
  </si>
  <si>
    <t>Al 31 de diciembre de 2025 y al 31 de marzo de 2026</t>
  </si>
  <si>
    <t>Del 1 de enero al 31 de marzo de 2026</t>
  </si>
  <si>
    <t>ADMINISTRACION DE BIENES Y RECURSOS FINA</t>
  </si>
  <si>
    <t>INFORMATICA Y PROGRAMACION</t>
  </si>
  <si>
    <t>CAPACITACION CONTINUA</t>
  </si>
  <si>
    <t>PROTECCION CIVIL</t>
  </si>
  <si>
    <t>OPERACION DE DEPORTE SELECTIVO</t>
  </si>
  <si>
    <t>OLIMPIADA Y PARA OLIMPIADA NACIONAL</t>
  </si>
  <si>
    <t>CIENCIAS APLICADAS AL DEPORTE</t>
  </si>
  <si>
    <t>METODOLOGIA DEL ENTRENAMIENTO</t>
  </si>
  <si>
    <t>GESTION Y ATENCION CIUDADNA A TRAVEZ</t>
  </si>
  <si>
    <t>OPERACION DE EVENTOS Y MERCADOTECNIA</t>
  </si>
  <si>
    <t>COMUNICACION SOCIAL</t>
  </si>
  <si>
    <t>APOYO A EVENTOS DEPORTIVOS</t>
  </si>
  <si>
    <t>MERCADOTECNIA</t>
  </si>
  <si>
    <t>MARATON LEON</t>
  </si>
  <si>
    <t>CULTURA FISICA Y RECREACION</t>
  </si>
  <si>
    <t>PERSONAS CON DISCAPACIDAD</t>
  </si>
  <si>
    <t>ACTIVACION FISICA EN MINIDEPORTIVAS</t>
  </si>
  <si>
    <t>ESCUELAS DE INICIO AL DEPORTE UNIDADES</t>
  </si>
  <si>
    <t>ACTIVACION FISICA ESCOLAR Y LABORAL</t>
  </si>
  <si>
    <t>MASIFICACION DE LA ACTIVACION FISICA</t>
  </si>
  <si>
    <t>OPERACION DE INFRAESTRUCTURA</t>
  </si>
  <si>
    <t>MANTENIMIENTO UD ANTONIO TOTA CARBAJAL</t>
  </si>
  <si>
    <t>MANTENIMIENTO UD EFM</t>
  </si>
  <si>
    <t>MANTENIMIENTO UD LUIS I RODRIGUEZ</t>
  </si>
  <si>
    <t>MANTENIMIENTO UNIDAD CHAPALITA</t>
  </si>
  <si>
    <t>MANTENIMMIENTO UNIDAD PARQUE DEL ARBOL</t>
  </si>
  <si>
    <t>MANTENIMIENTO UD JESUS RODRIGUEZ GAONA</t>
  </si>
  <si>
    <t>MANTENIMIENTO UD NUEVO MILENIO</t>
  </si>
  <si>
    <t>MANTENIMIENTO UD PARQUE HILAMAS</t>
  </si>
  <si>
    <t>RECREACION Y VINCULACION SOCIAL</t>
  </si>
  <si>
    <t>Durante el Periodo del Primer Trimestre 2026 no se efectuó Estudio Actuarial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</si>
</sst>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vertAlign val="superscript"/>
      <sz val="11"/>
      <name val="Calibri"/>
      <family val="2"/>
      <scheme val="minor"/>
    </font>
    <font>
      <vertAlign val="superscript"/>
      <sz val="8.25"/>
      <color theme="1"/>
      <name val="Calibri"/>
      <family val="2"/>
    </font>
    <font>
      <b/>
      <sz val="11"/>
      <color rgb="FF000000"/>
      <name val="Calibri"/>
    </font>
    <font>
      <b/>
      <vertAlign val="superscript"/>
      <sz val="8.25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4">
    <xf numFmtId="0" fontId="0" fillId="0" borderId="0"/>
    <xf numFmtId="0" fontId="5" fillId="0" borderId="0"/>
    <xf numFmtId="0" fontId="9" fillId="0" borderId="0"/>
    <xf numFmtId="9" fontId="1" fillId="0" borderId="0" applyFont="0" applyFill="0" applyBorder="0" applyAlignment="0" applyProtection="0"/>
  </cellStyleXfs>
  <cellXfs count="153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6" fillId="2" borderId="16" xfId="0" applyNumberFormat="1" applyFont="1" applyFill="1" applyBorder="1"/>
    <xf numFmtId="4" fontId="7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7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0" xfId="0" applyProtection="1"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>
      <alignment horizontal="center"/>
    </xf>
    <xf numFmtId="0" fontId="2" fillId="2" borderId="7" xfId="0" applyFont="1" applyFill="1" applyBorder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2" fillId="2" borderId="8" xfId="0" applyFont="1" applyFill="1" applyBorder="1" applyAlignment="1">
      <alignment horizontal="centerContinuous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0" fillId="0" borderId="14" xfId="0" applyBorder="1" applyAlignment="1" applyProtection="1">
      <alignment horizontal="left" vertical="top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2"/>
    <cellStyle name="Normal 2 2" xfId="1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6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82"/>
  <sheetViews>
    <sheetView showGridLines="0" tabSelected="1" zoomScale="75" zoomScaleNormal="75" workbookViewId="0">
      <selection activeCell="F38" sqref="F38"/>
    </sheetView>
  </sheetViews>
  <sheetFormatPr baseColWidth="10" defaultColWidth="11" defaultRowHeight="15" x14ac:dyDescent="0.25"/>
  <cols>
    <col min="1" max="1" width="96.42578125" customWidth="1"/>
    <col min="2" max="3" width="15.5703125" customWidth="1"/>
    <col min="4" max="4" width="98.7109375" bestFit="1" customWidth="1"/>
    <col min="5" max="6" width="15.5703125" customWidth="1"/>
  </cols>
  <sheetData>
    <row r="1" spans="1:6" x14ac:dyDescent="0.25">
      <c r="A1" s="129" t="s">
        <v>0</v>
      </c>
      <c r="B1" s="130"/>
      <c r="C1" s="130"/>
      <c r="D1" s="130"/>
      <c r="E1" s="130"/>
      <c r="F1" s="131"/>
    </row>
    <row r="2" spans="1:6" ht="15" customHeight="1" x14ac:dyDescent="0.25">
      <c r="A2" s="132" t="s">
        <v>553</v>
      </c>
      <c r="B2" s="133"/>
      <c r="C2" s="133"/>
      <c r="D2" s="133"/>
      <c r="E2" s="133"/>
      <c r="F2" s="134"/>
    </row>
    <row r="3" spans="1:6" ht="15" customHeight="1" x14ac:dyDescent="0.25">
      <c r="A3" s="135" t="s">
        <v>1</v>
      </c>
      <c r="B3" s="136"/>
      <c r="C3" s="136"/>
      <c r="D3" s="136"/>
      <c r="E3" s="136"/>
      <c r="F3" s="137"/>
    </row>
    <row r="4" spans="1:6" ht="12.95" customHeight="1" x14ac:dyDescent="0.25">
      <c r="A4" s="135" t="s">
        <v>554</v>
      </c>
      <c r="B4" s="136"/>
      <c r="C4" s="136"/>
      <c r="D4" s="136"/>
      <c r="E4" s="136"/>
      <c r="F4" s="137"/>
    </row>
    <row r="5" spans="1:6" ht="12.95" customHeight="1" x14ac:dyDescent="0.25">
      <c r="A5" s="138" t="s">
        <v>2</v>
      </c>
      <c r="B5" s="139"/>
      <c r="C5" s="139"/>
      <c r="D5" s="139"/>
      <c r="E5" s="139"/>
      <c r="F5" s="140"/>
    </row>
    <row r="6" spans="1:6" ht="41.45" customHeight="1" x14ac:dyDescent="0.25">
      <c r="A6" s="34" t="s">
        <v>3</v>
      </c>
      <c r="B6" s="35">
        <v>2026</v>
      </c>
      <c r="C6" s="1" t="s">
        <v>4</v>
      </c>
      <c r="D6" s="36" t="s">
        <v>5</v>
      </c>
      <c r="E6" s="35">
        <f>B6</f>
        <v>2026</v>
      </c>
      <c r="F6" s="1" t="str">
        <f>C6</f>
        <v>31 de diciembre de 2025</v>
      </c>
    </row>
    <row r="7" spans="1:6" ht="12.95" customHeight="1" x14ac:dyDescent="0.25">
      <c r="A7" s="37" t="s">
        <v>6</v>
      </c>
      <c r="B7" s="38"/>
      <c r="C7" s="38"/>
      <c r="D7" s="37" t="s">
        <v>7</v>
      </c>
      <c r="E7" s="38"/>
      <c r="F7" s="38"/>
    </row>
    <row r="8" spans="1:6" x14ac:dyDescent="0.25">
      <c r="A8" s="2" t="s">
        <v>8</v>
      </c>
      <c r="B8" s="39"/>
      <c r="C8" s="39"/>
      <c r="D8" s="2" t="s">
        <v>9</v>
      </c>
      <c r="E8" s="39"/>
      <c r="F8" s="39"/>
    </row>
    <row r="9" spans="1:6" x14ac:dyDescent="0.25">
      <c r="A9" s="40" t="s">
        <v>10</v>
      </c>
      <c r="B9" s="41">
        <f>B10+B11+B12+B13+B14+B15+B16</f>
        <v>21784439.359999999</v>
      </c>
      <c r="C9" s="41">
        <f>C10+C11+C12+C13+C14+C15+C16</f>
        <v>16128637.109999999</v>
      </c>
      <c r="D9" s="40" t="s">
        <v>11</v>
      </c>
      <c r="E9" s="41">
        <f>SUM(E10:E18)</f>
        <v>8911009.3699999992</v>
      </c>
      <c r="F9" s="41">
        <f>SUM(F10:F18)</f>
        <v>9044404.2300000004</v>
      </c>
    </row>
    <row r="10" spans="1:6" x14ac:dyDescent="0.25">
      <c r="A10" s="42" t="s">
        <v>12</v>
      </c>
      <c r="B10" s="41">
        <v>71000</v>
      </c>
      <c r="C10" s="41">
        <v>76000</v>
      </c>
      <c r="D10" s="42" t="s">
        <v>13</v>
      </c>
      <c r="E10" s="41">
        <v>0</v>
      </c>
      <c r="F10" s="41">
        <v>769417.29</v>
      </c>
    </row>
    <row r="11" spans="1:6" x14ac:dyDescent="0.25">
      <c r="A11" s="42" t="s">
        <v>14</v>
      </c>
      <c r="B11" s="41">
        <v>2156926.4900000002</v>
      </c>
      <c r="C11" s="41">
        <v>5202447.59</v>
      </c>
      <c r="D11" s="42" t="s">
        <v>15</v>
      </c>
      <c r="E11" s="41">
        <v>1663738.76</v>
      </c>
      <c r="F11" s="41">
        <v>2516194.5299999998</v>
      </c>
    </row>
    <row r="12" spans="1:6" x14ac:dyDescent="0.25">
      <c r="A12" s="42" t="s">
        <v>16</v>
      </c>
      <c r="B12" s="41">
        <v>0</v>
      </c>
      <c r="C12" s="41">
        <v>0</v>
      </c>
      <c r="D12" s="42" t="s">
        <v>17</v>
      </c>
      <c r="E12" s="41">
        <v>0</v>
      </c>
      <c r="F12" s="41">
        <v>0</v>
      </c>
    </row>
    <row r="13" spans="1:6" x14ac:dyDescent="0.25">
      <c r="A13" s="42" t="s">
        <v>18</v>
      </c>
      <c r="B13" s="41">
        <v>19543286.870000001</v>
      </c>
      <c r="C13" s="41">
        <v>10836963.52</v>
      </c>
      <c r="D13" s="42" t="s">
        <v>19</v>
      </c>
      <c r="E13" s="41">
        <v>0</v>
      </c>
      <c r="F13" s="41">
        <v>0</v>
      </c>
    </row>
    <row r="14" spans="1:6" x14ac:dyDescent="0.25">
      <c r="A14" s="42" t="s">
        <v>20</v>
      </c>
      <c r="B14" s="41">
        <v>0</v>
      </c>
      <c r="C14" s="41">
        <v>0</v>
      </c>
      <c r="D14" s="42" t="s">
        <v>21</v>
      </c>
      <c r="E14" s="41">
        <v>566000</v>
      </c>
      <c r="F14" s="41">
        <v>0</v>
      </c>
    </row>
    <row r="15" spans="1:6" x14ac:dyDescent="0.25">
      <c r="A15" s="42" t="s">
        <v>22</v>
      </c>
      <c r="B15" s="41">
        <v>13226</v>
      </c>
      <c r="C15" s="41">
        <v>13226</v>
      </c>
      <c r="D15" s="42" t="s">
        <v>23</v>
      </c>
      <c r="E15" s="41">
        <v>0</v>
      </c>
      <c r="F15" s="41">
        <v>0</v>
      </c>
    </row>
    <row r="16" spans="1:6" x14ac:dyDescent="0.25">
      <c r="A16" s="42" t="s">
        <v>24</v>
      </c>
      <c r="B16" s="41">
        <v>0</v>
      </c>
      <c r="C16" s="41">
        <v>0</v>
      </c>
      <c r="D16" s="42" t="s">
        <v>25</v>
      </c>
      <c r="E16" s="41">
        <v>2288140.11</v>
      </c>
      <c r="F16" s="41">
        <v>3598171.39</v>
      </c>
    </row>
    <row r="17" spans="1:6" x14ac:dyDescent="0.25">
      <c r="A17" s="40" t="s">
        <v>26</v>
      </c>
      <c r="B17" s="41">
        <f>SUM(B18:B24)</f>
        <v>197582.98</v>
      </c>
      <c r="C17" s="41">
        <f>SUM(C18:C24)</f>
        <v>174145.32</v>
      </c>
      <c r="D17" s="42" t="s">
        <v>27</v>
      </c>
      <c r="E17" s="41">
        <v>0</v>
      </c>
      <c r="F17" s="41">
        <v>0</v>
      </c>
    </row>
    <row r="18" spans="1:6" x14ac:dyDescent="0.25">
      <c r="A18" s="42" t="s">
        <v>28</v>
      </c>
      <c r="B18" s="41">
        <v>0</v>
      </c>
      <c r="C18" s="41">
        <v>0</v>
      </c>
      <c r="D18" s="42" t="s">
        <v>29</v>
      </c>
      <c r="E18" s="41">
        <v>4393130.5</v>
      </c>
      <c r="F18" s="41">
        <v>2160621.02</v>
      </c>
    </row>
    <row r="19" spans="1:6" x14ac:dyDescent="0.25">
      <c r="A19" s="42" t="s">
        <v>30</v>
      </c>
      <c r="B19" s="41">
        <v>58076</v>
      </c>
      <c r="C19" s="41">
        <v>0</v>
      </c>
      <c r="D19" s="40" t="s">
        <v>31</v>
      </c>
      <c r="E19" s="41">
        <v>0</v>
      </c>
      <c r="F19" s="41">
        <v>0</v>
      </c>
    </row>
    <row r="20" spans="1:6" x14ac:dyDescent="0.25">
      <c r="A20" s="42" t="s">
        <v>32</v>
      </c>
      <c r="B20" s="41">
        <v>139506.98000000001</v>
      </c>
      <c r="C20" s="41">
        <v>174145.32</v>
      </c>
      <c r="D20" s="42" t="s">
        <v>33</v>
      </c>
      <c r="E20" s="41">
        <v>0</v>
      </c>
      <c r="F20" s="41">
        <v>0</v>
      </c>
    </row>
    <row r="21" spans="1:6" x14ac:dyDescent="0.25">
      <c r="A21" s="42" t="s">
        <v>34</v>
      </c>
      <c r="B21" s="41">
        <v>0</v>
      </c>
      <c r="C21" s="41">
        <v>0</v>
      </c>
      <c r="D21" s="42" t="s">
        <v>35</v>
      </c>
      <c r="E21" s="41">
        <v>0</v>
      </c>
      <c r="F21" s="41">
        <v>0</v>
      </c>
    </row>
    <row r="22" spans="1:6" x14ac:dyDescent="0.25">
      <c r="A22" s="42" t="s">
        <v>36</v>
      </c>
      <c r="B22" s="41">
        <v>0</v>
      </c>
      <c r="C22" s="41">
        <v>0</v>
      </c>
      <c r="D22" s="42" t="s">
        <v>37</v>
      </c>
      <c r="E22" s="41">
        <v>0</v>
      </c>
      <c r="F22" s="41">
        <v>0</v>
      </c>
    </row>
    <row r="23" spans="1:6" x14ac:dyDescent="0.25">
      <c r="A23" s="42" t="s">
        <v>38</v>
      </c>
      <c r="B23" s="41">
        <v>0</v>
      </c>
      <c r="C23" s="41">
        <v>0</v>
      </c>
      <c r="D23" s="40" t="s">
        <v>39</v>
      </c>
      <c r="E23" s="41">
        <v>0</v>
      </c>
      <c r="F23" s="41">
        <v>0</v>
      </c>
    </row>
    <row r="24" spans="1:6" x14ac:dyDescent="0.25">
      <c r="A24" s="42" t="s">
        <v>40</v>
      </c>
      <c r="B24" s="41">
        <v>0</v>
      </c>
      <c r="C24" s="41">
        <v>0</v>
      </c>
      <c r="D24" s="42" t="s">
        <v>41</v>
      </c>
      <c r="E24" s="41">
        <v>0</v>
      </c>
      <c r="F24" s="41">
        <v>0</v>
      </c>
    </row>
    <row r="25" spans="1:6" x14ac:dyDescent="0.25">
      <c r="A25" s="40" t="s">
        <v>42</v>
      </c>
      <c r="B25" s="41">
        <v>0</v>
      </c>
      <c r="C25" s="41">
        <v>0</v>
      </c>
      <c r="D25" s="42" t="s">
        <v>43</v>
      </c>
      <c r="E25" s="41">
        <v>0</v>
      </c>
      <c r="F25" s="41">
        <v>0</v>
      </c>
    </row>
    <row r="26" spans="1:6" x14ac:dyDescent="0.25">
      <c r="A26" s="42" t="s">
        <v>44</v>
      </c>
      <c r="B26" s="41">
        <v>0</v>
      </c>
      <c r="C26" s="41">
        <v>0</v>
      </c>
      <c r="D26" s="40" t="s">
        <v>45</v>
      </c>
      <c r="E26" s="41">
        <v>0</v>
      </c>
      <c r="F26" s="41">
        <v>0</v>
      </c>
    </row>
    <row r="27" spans="1:6" x14ac:dyDescent="0.25">
      <c r="A27" s="42" t="s">
        <v>46</v>
      </c>
      <c r="B27" s="41">
        <v>0</v>
      </c>
      <c r="C27" s="41">
        <v>0</v>
      </c>
      <c r="D27" s="40" t="s">
        <v>47</v>
      </c>
      <c r="E27" s="41">
        <v>0</v>
      </c>
      <c r="F27" s="41">
        <v>0</v>
      </c>
    </row>
    <row r="28" spans="1:6" x14ac:dyDescent="0.25">
      <c r="A28" s="42" t="s">
        <v>48</v>
      </c>
      <c r="B28" s="41">
        <v>0</v>
      </c>
      <c r="C28" s="41">
        <v>0</v>
      </c>
      <c r="D28" s="42" t="s">
        <v>49</v>
      </c>
      <c r="E28" s="41">
        <v>0</v>
      </c>
      <c r="F28" s="41">
        <v>0</v>
      </c>
    </row>
    <row r="29" spans="1:6" x14ac:dyDescent="0.25">
      <c r="A29" s="42" t="s">
        <v>50</v>
      </c>
      <c r="B29" s="41">
        <v>0</v>
      </c>
      <c r="C29" s="41">
        <v>0</v>
      </c>
      <c r="D29" s="42" t="s">
        <v>51</v>
      </c>
      <c r="E29" s="41">
        <v>0</v>
      </c>
      <c r="F29" s="41">
        <v>0</v>
      </c>
    </row>
    <row r="30" spans="1:6" x14ac:dyDescent="0.25">
      <c r="A30" s="42" t="s">
        <v>52</v>
      </c>
      <c r="B30" s="41">
        <v>0</v>
      </c>
      <c r="C30" s="41">
        <v>0</v>
      </c>
      <c r="D30" s="42" t="s">
        <v>53</v>
      </c>
      <c r="E30" s="41">
        <v>0</v>
      </c>
      <c r="F30" s="41">
        <v>0</v>
      </c>
    </row>
    <row r="31" spans="1:6" x14ac:dyDescent="0.25">
      <c r="A31" s="40" t="s">
        <v>54</v>
      </c>
      <c r="B31" s="41">
        <v>0</v>
      </c>
      <c r="C31" s="41">
        <v>0</v>
      </c>
      <c r="D31" s="40" t="s">
        <v>55</v>
      </c>
      <c r="E31" s="41">
        <v>0</v>
      </c>
      <c r="F31" s="41">
        <v>0</v>
      </c>
    </row>
    <row r="32" spans="1:6" x14ac:dyDescent="0.25">
      <c r="A32" s="42" t="s">
        <v>56</v>
      </c>
      <c r="B32" s="41">
        <v>0</v>
      </c>
      <c r="C32" s="41">
        <v>0</v>
      </c>
      <c r="D32" s="42" t="s">
        <v>57</v>
      </c>
      <c r="E32" s="41">
        <v>0</v>
      </c>
      <c r="F32" s="41">
        <v>0</v>
      </c>
    </row>
    <row r="33" spans="1:6" ht="14.45" customHeight="1" x14ac:dyDescent="0.25">
      <c r="A33" s="42" t="s">
        <v>58</v>
      </c>
      <c r="B33" s="41">
        <v>0</v>
      </c>
      <c r="C33" s="41">
        <v>0</v>
      </c>
      <c r="D33" s="42" t="s">
        <v>59</v>
      </c>
      <c r="E33" s="41">
        <v>0</v>
      </c>
      <c r="F33" s="41">
        <v>0</v>
      </c>
    </row>
    <row r="34" spans="1:6" ht="14.45" customHeight="1" x14ac:dyDescent="0.25">
      <c r="A34" s="42" t="s">
        <v>60</v>
      </c>
      <c r="B34" s="41">
        <v>0</v>
      </c>
      <c r="C34" s="41">
        <v>0</v>
      </c>
      <c r="D34" s="42" t="s">
        <v>61</v>
      </c>
      <c r="E34" s="41">
        <v>0</v>
      </c>
      <c r="F34" s="41">
        <v>0</v>
      </c>
    </row>
    <row r="35" spans="1:6" ht="14.45" customHeight="1" x14ac:dyDescent="0.25">
      <c r="A35" s="42" t="s">
        <v>62</v>
      </c>
      <c r="B35" s="41">
        <v>0</v>
      </c>
      <c r="C35" s="41">
        <v>0</v>
      </c>
      <c r="D35" s="42" t="s">
        <v>63</v>
      </c>
      <c r="E35" s="41">
        <v>0</v>
      </c>
      <c r="F35" s="41">
        <v>0</v>
      </c>
    </row>
    <row r="36" spans="1:6" ht="14.45" customHeight="1" x14ac:dyDescent="0.25">
      <c r="A36" s="42" t="s">
        <v>64</v>
      </c>
      <c r="B36" s="41">
        <v>0</v>
      </c>
      <c r="C36" s="41">
        <v>0</v>
      </c>
      <c r="D36" s="42" t="s">
        <v>65</v>
      </c>
      <c r="E36" s="41">
        <v>0</v>
      </c>
      <c r="F36" s="41">
        <v>0</v>
      </c>
    </row>
    <row r="37" spans="1:6" ht="14.45" customHeight="1" x14ac:dyDescent="0.25">
      <c r="A37" s="40" t="s">
        <v>66</v>
      </c>
      <c r="B37" s="41">
        <v>626066.69999999995</v>
      </c>
      <c r="C37" s="41">
        <v>602855.36</v>
      </c>
      <c r="D37" s="42" t="s">
        <v>67</v>
      </c>
      <c r="E37" s="41">
        <v>0</v>
      </c>
      <c r="F37" s="41">
        <v>0</v>
      </c>
    </row>
    <row r="38" spans="1:6" x14ac:dyDescent="0.25">
      <c r="A38" s="40" t="s">
        <v>68</v>
      </c>
      <c r="B38" s="41">
        <v>0</v>
      </c>
      <c r="C38" s="41">
        <v>0</v>
      </c>
      <c r="D38" s="40" t="s">
        <v>69</v>
      </c>
      <c r="E38" s="41">
        <f>SUM(E39:E41)</f>
        <v>124998.04</v>
      </c>
      <c r="F38" s="41">
        <f>SUM(F39:F41)</f>
        <v>124998.04</v>
      </c>
    </row>
    <row r="39" spans="1:6" x14ac:dyDescent="0.25">
      <c r="A39" s="42" t="s">
        <v>70</v>
      </c>
      <c r="B39" s="41">
        <v>0</v>
      </c>
      <c r="C39" s="41">
        <v>0</v>
      </c>
      <c r="D39" s="42" t="s">
        <v>71</v>
      </c>
      <c r="E39" s="41">
        <v>0</v>
      </c>
      <c r="F39" s="41">
        <v>0</v>
      </c>
    </row>
    <row r="40" spans="1:6" x14ac:dyDescent="0.25">
      <c r="A40" s="42" t="s">
        <v>72</v>
      </c>
      <c r="B40" s="41">
        <v>0</v>
      </c>
      <c r="C40" s="41">
        <v>0</v>
      </c>
      <c r="D40" s="42" t="s">
        <v>73</v>
      </c>
      <c r="E40" s="41">
        <v>0</v>
      </c>
      <c r="F40" s="41">
        <v>0</v>
      </c>
    </row>
    <row r="41" spans="1:6" x14ac:dyDescent="0.25">
      <c r="A41" s="40" t="s">
        <v>74</v>
      </c>
      <c r="B41" s="41">
        <v>0</v>
      </c>
      <c r="C41" s="41">
        <v>0</v>
      </c>
      <c r="D41" s="42" t="s">
        <v>75</v>
      </c>
      <c r="E41" s="41">
        <v>124998.04</v>
      </c>
      <c r="F41" s="41">
        <v>124998.04</v>
      </c>
    </row>
    <row r="42" spans="1:6" x14ac:dyDescent="0.25">
      <c r="A42" s="42" t="s">
        <v>76</v>
      </c>
      <c r="B42" s="41">
        <v>0</v>
      </c>
      <c r="C42" s="41">
        <v>0</v>
      </c>
      <c r="D42" s="40" t="s">
        <v>77</v>
      </c>
      <c r="E42" s="41">
        <v>0</v>
      </c>
      <c r="F42" s="41">
        <v>0</v>
      </c>
    </row>
    <row r="43" spans="1:6" x14ac:dyDescent="0.25">
      <c r="A43" s="42" t="s">
        <v>78</v>
      </c>
      <c r="B43" s="41">
        <v>0</v>
      </c>
      <c r="C43" s="41">
        <v>0</v>
      </c>
      <c r="D43" s="42" t="s">
        <v>79</v>
      </c>
      <c r="E43" s="41">
        <v>0</v>
      </c>
      <c r="F43" s="41">
        <v>0</v>
      </c>
    </row>
    <row r="44" spans="1:6" x14ac:dyDescent="0.25">
      <c r="A44" s="42" t="s">
        <v>80</v>
      </c>
      <c r="B44" s="41">
        <v>0</v>
      </c>
      <c r="C44" s="41">
        <v>0</v>
      </c>
      <c r="D44" s="42" t="s">
        <v>81</v>
      </c>
      <c r="E44" s="41">
        <v>0</v>
      </c>
      <c r="F44" s="41">
        <v>0</v>
      </c>
    </row>
    <row r="45" spans="1:6" x14ac:dyDescent="0.25">
      <c r="A45" s="42" t="s">
        <v>82</v>
      </c>
      <c r="B45" s="41">
        <v>0</v>
      </c>
      <c r="C45" s="41">
        <v>0</v>
      </c>
      <c r="D45" s="42" t="s">
        <v>83</v>
      </c>
      <c r="E45" s="41">
        <v>0</v>
      </c>
      <c r="F45" s="41">
        <v>0</v>
      </c>
    </row>
    <row r="46" spans="1:6" x14ac:dyDescent="0.25">
      <c r="A46" s="39"/>
      <c r="B46" s="43"/>
      <c r="C46" s="43"/>
      <c r="D46" s="39"/>
      <c r="E46" s="43"/>
      <c r="F46" s="43"/>
    </row>
    <row r="47" spans="1:6" x14ac:dyDescent="0.25">
      <c r="A47" s="3" t="s">
        <v>84</v>
      </c>
      <c r="B47" s="4">
        <f>B9+B17+B25+B31+B37+B41</f>
        <v>22608089.039999999</v>
      </c>
      <c r="C47" s="4">
        <f>C9+C17+C25+C31+C37+C41</f>
        <v>16905637.789999999</v>
      </c>
      <c r="D47" s="2" t="s">
        <v>85</v>
      </c>
      <c r="E47" s="4">
        <f>SUM(E9+E19+E23+E26+E27+E31+E38)+E42</f>
        <v>9036007.4099999983</v>
      </c>
      <c r="F47" s="4">
        <f>SUM(F9+F19+F23+F26+F27+F31+F38)+F42</f>
        <v>9169402.2699999996</v>
      </c>
    </row>
    <row r="48" spans="1:6" x14ac:dyDescent="0.25">
      <c r="A48" s="39"/>
      <c r="B48" s="43"/>
      <c r="C48" s="43"/>
      <c r="D48" s="39"/>
      <c r="E48" s="43"/>
      <c r="F48" s="43"/>
    </row>
    <row r="49" spans="1:6" x14ac:dyDescent="0.25">
      <c r="A49" s="2" t="s">
        <v>86</v>
      </c>
      <c r="B49" s="43"/>
      <c r="C49" s="43"/>
      <c r="D49" s="2" t="s">
        <v>87</v>
      </c>
      <c r="E49" s="43"/>
      <c r="F49" s="43"/>
    </row>
    <row r="50" spans="1:6" x14ac:dyDescent="0.25">
      <c r="A50" s="40" t="s">
        <v>88</v>
      </c>
      <c r="B50" s="41">
        <v>0</v>
      </c>
      <c r="C50" s="41">
        <v>0</v>
      </c>
      <c r="D50" s="40" t="s">
        <v>89</v>
      </c>
      <c r="E50" s="41">
        <v>0</v>
      </c>
      <c r="F50" s="41">
        <v>0</v>
      </c>
    </row>
    <row r="51" spans="1:6" x14ac:dyDescent="0.25">
      <c r="A51" s="40" t="s">
        <v>90</v>
      </c>
      <c r="B51" s="41">
        <v>0</v>
      </c>
      <c r="C51" s="41">
        <v>0</v>
      </c>
      <c r="D51" s="40" t="s">
        <v>91</v>
      </c>
      <c r="E51" s="41">
        <v>0</v>
      </c>
      <c r="F51" s="41">
        <v>0</v>
      </c>
    </row>
    <row r="52" spans="1:6" x14ac:dyDescent="0.25">
      <c r="A52" s="40" t="s">
        <v>92</v>
      </c>
      <c r="B52" s="41">
        <v>0</v>
      </c>
      <c r="C52" s="41">
        <v>0</v>
      </c>
      <c r="D52" s="40" t="s">
        <v>93</v>
      </c>
      <c r="E52" s="41">
        <v>0</v>
      </c>
      <c r="F52" s="41">
        <v>0</v>
      </c>
    </row>
    <row r="53" spans="1:6" x14ac:dyDescent="0.25">
      <c r="A53" s="40" t="s">
        <v>94</v>
      </c>
      <c r="B53" s="41">
        <v>39891166.340000004</v>
      </c>
      <c r="C53" s="41">
        <v>39822004.780000001</v>
      </c>
      <c r="D53" s="40" t="s">
        <v>95</v>
      </c>
      <c r="E53" s="41">
        <v>0</v>
      </c>
      <c r="F53" s="41">
        <v>0</v>
      </c>
    </row>
    <row r="54" spans="1:6" x14ac:dyDescent="0.25">
      <c r="A54" s="40" t="s">
        <v>96</v>
      </c>
      <c r="B54" s="41">
        <v>680062.56</v>
      </c>
      <c r="C54" s="41">
        <v>680062.56</v>
      </c>
      <c r="D54" s="40" t="s">
        <v>97</v>
      </c>
      <c r="E54" s="41">
        <v>0</v>
      </c>
      <c r="F54" s="41">
        <v>0</v>
      </c>
    </row>
    <row r="55" spans="1:6" x14ac:dyDescent="0.25">
      <c r="A55" s="40" t="s">
        <v>98</v>
      </c>
      <c r="B55" s="41">
        <v>-28485480.699999999</v>
      </c>
      <c r="C55" s="41">
        <v>-27562454.98</v>
      </c>
      <c r="D55" s="44" t="s">
        <v>99</v>
      </c>
      <c r="E55" s="41">
        <v>0</v>
      </c>
      <c r="F55" s="41">
        <v>0</v>
      </c>
    </row>
    <row r="56" spans="1:6" x14ac:dyDescent="0.25">
      <c r="A56" s="40" t="s">
        <v>100</v>
      </c>
      <c r="B56" s="41">
        <v>0</v>
      </c>
      <c r="C56" s="41">
        <v>0</v>
      </c>
      <c r="D56" s="39"/>
      <c r="E56" s="43"/>
      <c r="F56" s="43"/>
    </row>
    <row r="57" spans="1:6" x14ac:dyDescent="0.25">
      <c r="A57" s="40" t="s">
        <v>101</v>
      </c>
      <c r="B57" s="41">
        <v>0</v>
      </c>
      <c r="C57" s="41">
        <v>0</v>
      </c>
      <c r="D57" s="2" t="s">
        <v>102</v>
      </c>
      <c r="E57" s="4">
        <v>0</v>
      </c>
      <c r="F57" s="4">
        <v>0</v>
      </c>
    </row>
    <row r="58" spans="1:6" x14ac:dyDescent="0.25">
      <c r="A58" s="40" t="s">
        <v>103</v>
      </c>
      <c r="B58" s="41">
        <v>0</v>
      </c>
      <c r="C58" s="41">
        <v>0</v>
      </c>
      <c r="D58" s="39"/>
      <c r="E58" s="43"/>
      <c r="F58" s="43"/>
    </row>
    <row r="59" spans="1:6" x14ac:dyDescent="0.25">
      <c r="A59" s="39"/>
      <c r="B59" s="43"/>
      <c r="C59" s="43"/>
      <c r="D59" s="2" t="s">
        <v>104</v>
      </c>
      <c r="E59" s="4">
        <f>SUM(E47+E57)</f>
        <v>9036007.4099999983</v>
      </c>
      <c r="F59" s="4">
        <f>SUM(F47+F57)</f>
        <v>9169402.2699999996</v>
      </c>
    </row>
    <row r="60" spans="1:6" x14ac:dyDescent="0.25">
      <c r="A60" s="3" t="s">
        <v>105</v>
      </c>
      <c r="B60" s="4">
        <f>B50+B51+B52+B53+B54+B55+B56+B57+B58</f>
        <v>12085748.200000007</v>
      </c>
      <c r="C60" s="4">
        <f>C50+C51+C52+C53+C54+C55+C56+C57+C58</f>
        <v>12939612.360000003</v>
      </c>
      <c r="D60" s="39"/>
      <c r="E60" s="43"/>
      <c r="F60" s="43"/>
    </row>
    <row r="61" spans="1:6" x14ac:dyDescent="0.25">
      <c r="A61" s="39"/>
      <c r="B61" s="43"/>
      <c r="C61" s="43"/>
      <c r="D61" s="45" t="s">
        <v>106</v>
      </c>
      <c r="E61" s="43"/>
      <c r="F61" s="43"/>
    </row>
    <row r="62" spans="1:6" x14ac:dyDescent="0.25">
      <c r="A62" s="3" t="s">
        <v>107</v>
      </c>
      <c r="B62" s="4">
        <f>B47+B60</f>
        <v>34693837.24000001</v>
      </c>
      <c r="C62" s="4">
        <f>C47+C60</f>
        <v>29845250.150000002</v>
      </c>
      <c r="D62" s="39"/>
      <c r="E62" s="43"/>
      <c r="F62" s="43"/>
    </row>
    <row r="63" spans="1:6" x14ac:dyDescent="0.25">
      <c r="A63" s="39"/>
      <c r="B63" s="39"/>
      <c r="C63" s="39"/>
      <c r="D63" s="46" t="s">
        <v>108</v>
      </c>
      <c r="E63" s="41">
        <f>E64+E65+E66</f>
        <v>216450</v>
      </c>
      <c r="F63" s="41">
        <f>F64+F65+F66</f>
        <v>216450</v>
      </c>
    </row>
    <row r="64" spans="1:6" x14ac:dyDescent="0.25">
      <c r="A64" s="39"/>
      <c r="B64" s="39"/>
      <c r="C64" s="39"/>
      <c r="D64" s="40" t="s">
        <v>109</v>
      </c>
      <c r="E64" s="41">
        <v>0</v>
      </c>
      <c r="F64" s="41">
        <v>0</v>
      </c>
    </row>
    <row r="65" spans="1:6" x14ac:dyDescent="0.25">
      <c r="A65" s="39"/>
      <c r="B65" s="39"/>
      <c r="C65" s="39"/>
      <c r="D65" s="44" t="s">
        <v>110</v>
      </c>
      <c r="E65" s="41">
        <v>216450</v>
      </c>
      <c r="F65" s="41">
        <v>216450</v>
      </c>
    </row>
    <row r="66" spans="1:6" x14ac:dyDescent="0.25">
      <c r="A66" s="39"/>
      <c r="B66" s="39"/>
      <c r="C66" s="39"/>
      <c r="D66" s="40" t="s">
        <v>111</v>
      </c>
      <c r="E66" s="41">
        <v>0</v>
      </c>
      <c r="F66" s="41">
        <v>0</v>
      </c>
    </row>
    <row r="67" spans="1:6" x14ac:dyDescent="0.25">
      <c r="A67" s="39"/>
      <c r="B67" s="39"/>
      <c r="C67" s="39"/>
      <c r="D67" s="39"/>
      <c r="E67" s="43"/>
      <c r="F67" s="43"/>
    </row>
    <row r="68" spans="1:6" x14ac:dyDescent="0.25">
      <c r="A68" s="39"/>
      <c r="B68" s="39"/>
      <c r="C68" s="39"/>
      <c r="D68" s="46" t="s">
        <v>112</v>
      </c>
      <c r="E68" s="41">
        <f>SUM(E69:E73)</f>
        <v>25441379.829999998</v>
      </c>
      <c r="F68" s="41">
        <f>SUM(F69:F73)</f>
        <v>20459397.879999995</v>
      </c>
    </row>
    <row r="69" spans="1:6" x14ac:dyDescent="0.25">
      <c r="A69" s="47"/>
      <c r="B69" s="39"/>
      <c r="C69" s="39"/>
      <c r="D69" s="40" t="s">
        <v>113</v>
      </c>
      <c r="E69" s="41">
        <v>4981981.95</v>
      </c>
      <c r="F69" s="41">
        <v>-17476104.440000001</v>
      </c>
    </row>
    <row r="70" spans="1:6" x14ac:dyDescent="0.25">
      <c r="A70" s="47"/>
      <c r="B70" s="39"/>
      <c r="C70" s="39"/>
      <c r="D70" s="40" t="s">
        <v>114</v>
      </c>
      <c r="E70" s="41">
        <v>14168193.800000001</v>
      </c>
      <c r="F70" s="41">
        <v>31644298.239999998</v>
      </c>
    </row>
    <row r="71" spans="1:6" x14ac:dyDescent="0.25">
      <c r="A71" s="47"/>
      <c r="B71" s="39"/>
      <c r="C71" s="39"/>
      <c r="D71" s="40" t="s">
        <v>115</v>
      </c>
      <c r="E71" s="41">
        <v>6291204.0800000001</v>
      </c>
      <c r="F71" s="41">
        <v>6291204.0800000001</v>
      </c>
    </row>
    <row r="72" spans="1:6" x14ac:dyDescent="0.25">
      <c r="A72" s="47"/>
      <c r="B72" s="39"/>
      <c r="C72" s="39"/>
      <c r="D72" s="40" t="s">
        <v>116</v>
      </c>
      <c r="E72" s="41">
        <v>0</v>
      </c>
      <c r="F72" s="41">
        <v>0</v>
      </c>
    </row>
    <row r="73" spans="1:6" x14ac:dyDescent="0.25">
      <c r="A73" s="47"/>
      <c r="B73" s="39"/>
      <c r="C73" s="39"/>
      <c r="D73" s="40" t="s">
        <v>117</v>
      </c>
      <c r="E73" s="41">
        <v>0</v>
      </c>
      <c r="F73" s="41">
        <v>0</v>
      </c>
    </row>
    <row r="74" spans="1:6" x14ac:dyDescent="0.25">
      <c r="A74" s="47"/>
      <c r="B74" s="39"/>
      <c r="C74" s="39"/>
      <c r="D74" s="39"/>
      <c r="E74" s="43"/>
      <c r="F74" s="43"/>
    </row>
    <row r="75" spans="1:6" x14ac:dyDescent="0.25">
      <c r="A75" s="47"/>
      <c r="B75" s="39"/>
      <c r="C75" s="39"/>
      <c r="D75" s="46" t="s">
        <v>118</v>
      </c>
      <c r="E75" s="41">
        <v>0</v>
      </c>
      <c r="F75" s="41">
        <v>0</v>
      </c>
    </row>
    <row r="76" spans="1:6" x14ac:dyDescent="0.25">
      <c r="A76" s="47"/>
      <c r="B76" s="39"/>
      <c r="C76" s="39"/>
      <c r="D76" s="40" t="s">
        <v>119</v>
      </c>
      <c r="E76" s="41">
        <v>0</v>
      </c>
      <c r="F76" s="41">
        <v>0</v>
      </c>
    </row>
    <row r="77" spans="1:6" x14ac:dyDescent="0.25">
      <c r="A77" s="47"/>
      <c r="B77" s="39"/>
      <c r="C77" s="39"/>
      <c r="D77" s="40" t="s">
        <v>120</v>
      </c>
      <c r="E77" s="41">
        <v>0</v>
      </c>
      <c r="F77" s="41">
        <v>0</v>
      </c>
    </row>
    <row r="78" spans="1:6" x14ac:dyDescent="0.25">
      <c r="A78" s="47"/>
      <c r="B78" s="39"/>
      <c r="C78" s="39"/>
      <c r="D78" s="39"/>
      <c r="E78" s="43"/>
      <c r="F78" s="43"/>
    </row>
    <row r="79" spans="1:6" x14ac:dyDescent="0.25">
      <c r="A79" s="47"/>
      <c r="B79" s="39"/>
      <c r="C79" s="39"/>
      <c r="D79" s="2" t="s">
        <v>121</v>
      </c>
      <c r="E79" s="4">
        <f>E63+E68+E75</f>
        <v>25657829.829999998</v>
      </c>
      <c r="F79" s="4">
        <f>F63+F68+F75</f>
        <v>20675847.879999995</v>
      </c>
    </row>
    <row r="80" spans="1:6" x14ac:dyDescent="0.25">
      <c r="A80" s="47"/>
      <c r="B80" s="39"/>
      <c r="C80" s="39"/>
      <c r="D80" s="39"/>
      <c r="E80" s="43"/>
      <c r="F80" s="43"/>
    </row>
    <row r="81" spans="1:6" x14ac:dyDescent="0.25">
      <c r="A81" s="47"/>
      <c r="B81" s="39"/>
      <c r="C81" s="39"/>
      <c r="D81" s="2" t="s">
        <v>122</v>
      </c>
      <c r="E81" s="4">
        <f>SUM(E59+E79)</f>
        <v>34693837.239999995</v>
      </c>
      <c r="F81" s="4">
        <f>SUM(F59+F79)</f>
        <v>29845250.149999995</v>
      </c>
    </row>
    <row r="82" spans="1:6" x14ac:dyDescent="0.25">
      <c r="A82" s="48"/>
      <c r="B82" s="49"/>
      <c r="C82" s="49"/>
      <c r="D82" s="49"/>
      <c r="E82" s="50"/>
      <c r="F82" s="50"/>
    </row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31 de diciembre de 20XN-1 (e)" sqref="C6 F6"/>
    <dataValidation allowBlank="1" showInputMessage="1" showErrorMessage="1" prompt="20XN (d)" sqref="B6 E6"/>
    <dataValidation type="decimal" allowBlank="1" showInputMessage="1" showErrorMessage="1" sqref="E50:F81 B9:C62 E47:F47 E9:F45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42" orientation="landscape" horizontalDpi="1200" verticalDpi="1200" r:id="rId1"/>
  <ignoredErrors>
    <ignoredError sqref="B9:C9 B47:C47 B60:C60 B62:C62 E47:F47 E59:F59 E63:F63 E68:F68 E79:F79 E81:F81" unlockedFormula="1"/>
    <ignoredError sqref="F38" formulaRange="1"/>
    <ignoredError sqref="E9 E38" formulaRange="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45"/>
  <sheetViews>
    <sheetView showGridLines="0" zoomScale="75" zoomScaleNormal="75" workbookViewId="0">
      <selection sqref="A1:H1"/>
    </sheetView>
  </sheetViews>
  <sheetFormatPr baseColWidth="10" defaultColWidth="11" defaultRowHeight="15" x14ac:dyDescent="0.25"/>
  <cols>
    <col min="1" max="1" width="58" bestFit="1" customWidth="1"/>
    <col min="2" max="2" width="23.140625" customWidth="1"/>
    <col min="3" max="4" width="15.7109375" customWidth="1"/>
    <col min="5" max="5" width="19" customWidth="1"/>
    <col min="6" max="6" width="20.7109375" customWidth="1"/>
    <col min="7" max="7" width="15.7109375" customWidth="1"/>
    <col min="8" max="8" width="22.28515625" customWidth="1"/>
  </cols>
  <sheetData>
    <row r="1" spans="1:8" x14ac:dyDescent="0.25">
      <c r="A1" s="129" t="s">
        <v>123</v>
      </c>
      <c r="B1" s="130"/>
      <c r="C1" s="130"/>
      <c r="D1" s="130"/>
      <c r="E1" s="130"/>
      <c r="F1" s="130"/>
      <c r="G1" s="130"/>
      <c r="H1" s="131"/>
    </row>
    <row r="2" spans="1:8" x14ac:dyDescent="0.25">
      <c r="A2" s="132" t="str">
        <f>'Formato 1'!A2</f>
        <v>Comisión Municipal de Cultura Física y Deporte de León, Guanajuato</v>
      </c>
      <c r="B2" s="133"/>
      <c r="C2" s="133"/>
      <c r="D2" s="133"/>
      <c r="E2" s="133"/>
      <c r="F2" s="133"/>
      <c r="G2" s="133"/>
      <c r="H2" s="134"/>
    </row>
    <row r="3" spans="1:8" ht="15" customHeight="1" x14ac:dyDescent="0.25">
      <c r="A3" s="135" t="s">
        <v>124</v>
      </c>
      <c r="B3" s="136"/>
      <c r="C3" s="136"/>
      <c r="D3" s="136"/>
      <c r="E3" s="136"/>
      <c r="F3" s="136"/>
      <c r="G3" s="136"/>
      <c r="H3" s="137"/>
    </row>
    <row r="4" spans="1:8" ht="15" customHeight="1" x14ac:dyDescent="0.25">
      <c r="A4" s="135" t="s">
        <v>555</v>
      </c>
      <c r="B4" s="136"/>
      <c r="C4" s="136"/>
      <c r="D4" s="136"/>
      <c r="E4" s="136"/>
      <c r="F4" s="136"/>
      <c r="G4" s="136"/>
      <c r="H4" s="137"/>
    </row>
    <row r="5" spans="1:8" x14ac:dyDescent="0.25">
      <c r="A5" s="138" t="s">
        <v>2</v>
      </c>
      <c r="B5" s="139"/>
      <c r="C5" s="139"/>
      <c r="D5" s="139"/>
      <c r="E5" s="139"/>
      <c r="F5" s="139"/>
      <c r="G5" s="139"/>
      <c r="H5" s="140"/>
    </row>
    <row r="6" spans="1:8" ht="41.45" customHeight="1" x14ac:dyDescent="0.25">
      <c r="A6" s="5" t="s">
        <v>125</v>
      </c>
      <c r="B6" s="6" t="str">
        <f>'Formato 1'!C6</f>
        <v>31 de diciembre de 2025</v>
      </c>
      <c r="C6" s="5" t="s">
        <v>126</v>
      </c>
      <c r="D6" s="5" t="s">
        <v>127</v>
      </c>
      <c r="E6" s="5" t="s">
        <v>128</v>
      </c>
      <c r="F6" s="5" t="s">
        <v>129</v>
      </c>
      <c r="G6" s="5" t="s">
        <v>130</v>
      </c>
      <c r="H6" s="7" t="s">
        <v>131</v>
      </c>
    </row>
    <row r="7" spans="1:8" x14ac:dyDescent="0.25">
      <c r="A7" s="84"/>
      <c r="B7" s="85"/>
      <c r="C7" s="85"/>
      <c r="D7" s="85"/>
      <c r="E7" s="85"/>
      <c r="F7" s="85"/>
      <c r="G7" s="85"/>
      <c r="H7" s="85"/>
    </row>
    <row r="8" spans="1:8" x14ac:dyDescent="0.25">
      <c r="A8" s="8" t="s">
        <v>132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</row>
    <row r="9" spans="1:8" ht="15.75" customHeight="1" x14ac:dyDescent="0.25">
      <c r="A9" s="86" t="s">
        <v>133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  <c r="H9" s="41">
        <v>0</v>
      </c>
    </row>
    <row r="10" spans="1:8" ht="17.25" customHeight="1" x14ac:dyDescent="0.25">
      <c r="A10" s="87" t="s">
        <v>134</v>
      </c>
      <c r="B10" s="88">
        <v>0</v>
      </c>
      <c r="C10" s="41">
        <v>0</v>
      </c>
      <c r="D10" s="88">
        <v>0</v>
      </c>
      <c r="E10" s="88">
        <v>0</v>
      </c>
      <c r="F10" s="88">
        <v>0</v>
      </c>
      <c r="G10" s="88">
        <v>0</v>
      </c>
      <c r="H10" s="88">
        <v>0</v>
      </c>
    </row>
    <row r="11" spans="1:8" x14ac:dyDescent="0.25">
      <c r="A11" s="87" t="s">
        <v>135</v>
      </c>
      <c r="B11" s="88">
        <v>0</v>
      </c>
      <c r="C11" s="41">
        <v>0</v>
      </c>
      <c r="D11" s="88">
        <v>0</v>
      </c>
      <c r="E11" s="88">
        <v>0</v>
      </c>
      <c r="F11" s="88">
        <v>0</v>
      </c>
      <c r="G11" s="41">
        <v>0</v>
      </c>
      <c r="H11" s="41">
        <v>0</v>
      </c>
    </row>
    <row r="12" spans="1:8" ht="16.5" customHeight="1" x14ac:dyDescent="0.25">
      <c r="A12" s="87" t="s">
        <v>136</v>
      </c>
      <c r="B12" s="88">
        <v>0</v>
      </c>
      <c r="C12" s="41">
        <v>0</v>
      </c>
      <c r="D12" s="88">
        <v>0</v>
      </c>
      <c r="E12" s="88">
        <v>0</v>
      </c>
      <c r="F12" s="88">
        <v>0</v>
      </c>
      <c r="G12" s="41">
        <v>0</v>
      </c>
      <c r="H12" s="41">
        <v>0</v>
      </c>
    </row>
    <row r="13" spans="1:8" x14ac:dyDescent="0.25">
      <c r="A13" s="86" t="s">
        <v>137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  <c r="H13" s="41">
        <v>0</v>
      </c>
    </row>
    <row r="14" spans="1:8" x14ac:dyDescent="0.25">
      <c r="A14" s="87" t="s">
        <v>138</v>
      </c>
      <c r="B14" s="88">
        <v>0</v>
      </c>
      <c r="C14" s="41">
        <v>0</v>
      </c>
      <c r="D14" s="88">
        <v>0</v>
      </c>
      <c r="E14" s="88">
        <v>0</v>
      </c>
      <c r="F14" s="88">
        <v>0</v>
      </c>
      <c r="G14" s="41">
        <v>0</v>
      </c>
      <c r="H14" s="41">
        <v>0</v>
      </c>
    </row>
    <row r="15" spans="1:8" ht="15" customHeight="1" x14ac:dyDescent="0.25">
      <c r="A15" s="87" t="s">
        <v>139</v>
      </c>
      <c r="B15" s="88">
        <v>0</v>
      </c>
      <c r="C15" s="41">
        <v>0</v>
      </c>
      <c r="D15" s="88">
        <v>0</v>
      </c>
      <c r="E15" s="88">
        <v>0</v>
      </c>
      <c r="F15" s="88">
        <v>0</v>
      </c>
      <c r="G15" s="41">
        <v>0</v>
      </c>
      <c r="H15" s="41">
        <v>0</v>
      </c>
    </row>
    <row r="16" spans="1:8" x14ac:dyDescent="0.25">
      <c r="A16" s="87" t="s">
        <v>140</v>
      </c>
      <c r="B16" s="88">
        <v>0</v>
      </c>
      <c r="C16" s="41">
        <v>0</v>
      </c>
      <c r="D16" s="88">
        <v>0</v>
      </c>
      <c r="E16" s="88">
        <v>0</v>
      </c>
      <c r="F16" s="88">
        <v>0</v>
      </c>
      <c r="G16" s="41">
        <v>0</v>
      </c>
      <c r="H16" s="41">
        <v>0</v>
      </c>
    </row>
    <row r="17" spans="1:8" x14ac:dyDescent="0.25">
      <c r="A17" s="89"/>
      <c r="B17" s="74"/>
      <c r="C17" s="74"/>
      <c r="D17" s="74"/>
      <c r="E17" s="74"/>
      <c r="F17" s="74"/>
      <c r="G17" s="74"/>
      <c r="H17" s="74"/>
    </row>
    <row r="18" spans="1:8" x14ac:dyDescent="0.25">
      <c r="A18" s="8" t="s">
        <v>141</v>
      </c>
      <c r="B18" s="4">
        <v>9169402.2699999996</v>
      </c>
      <c r="C18" s="90"/>
      <c r="D18" s="90"/>
      <c r="E18" s="90"/>
      <c r="F18" s="4">
        <v>9036007.4100000001</v>
      </c>
      <c r="G18" s="90"/>
      <c r="H18" s="90"/>
    </row>
    <row r="19" spans="1:8" ht="16.5" customHeight="1" x14ac:dyDescent="0.25">
      <c r="A19" s="89"/>
      <c r="B19" s="74"/>
      <c r="C19" s="74"/>
      <c r="D19" s="74"/>
      <c r="E19" s="74"/>
      <c r="F19" s="74"/>
      <c r="G19" s="74"/>
      <c r="H19" s="74"/>
    </row>
    <row r="20" spans="1:8" ht="14.45" customHeight="1" x14ac:dyDescent="0.25">
      <c r="A20" s="8" t="s">
        <v>142</v>
      </c>
      <c r="B20" s="4">
        <f>B8+B18</f>
        <v>9169402.2699999996</v>
      </c>
      <c r="C20" s="4">
        <v>0</v>
      </c>
      <c r="D20" s="4">
        <v>0</v>
      </c>
      <c r="E20" s="4">
        <v>0</v>
      </c>
      <c r="F20" s="4">
        <f>F8+F18</f>
        <v>9036007.4100000001</v>
      </c>
      <c r="G20" s="4">
        <v>0</v>
      </c>
      <c r="H20" s="4">
        <v>0</v>
      </c>
    </row>
    <row r="21" spans="1:8" ht="16.5" customHeight="1" x14ac:dyDescent="0.25">
      <c r="A21" s="89"/>
      <c r="B21" s="43"/>
      <c r="C21" s="43"/>
      <c r="D21" s="43"/>
      <c r="E21" s="43"/>
      <c r="F21" s="43"/>
      <c r="G21" s="43"/>
      <c r="H21" s="43"/>
    </row>
    <row r="22" spans="1:8" ht="16.5" customHeight="1" x14ac:dyDescent="0.25">
      <c r="A22" s="8" t="s">
        <v>143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</row>
    <row r="23" spans="1:8" ht="15" customHeight="1" x14ac:dyDescent="0.25">
      <c r="A23" s="91" t="s">
        <v>144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</row>
    <row r="24" spans="1:8" ht="15" customHeight="1" x14ac:dyDescent="0.25">
      <c r="A24" s="91" t="s">
        <v>145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</row>
    <row r="25" spans="1:8" x14ac:dyDescent="0.25">
      <c r="A25" s="91" t="s">
        <v>146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</row>
    <row r="26" spans="1:8" ht="16.5" customHeight="1" x14ac:dyDescent="0.25">
      <c r="A26" s="9"/>
      <c r="B26" s="43"/>
      <c r="C26" s="43"/>
      <c r="D26" s="43"/>
      <c r="E26" s="43"/>
      <c r="F26" s="43"/>
      <c r="G26" s="43"/>
      <c r="H26" s="43"/>
    </row>
    <row r="27" spans="1:8" ht="16.5" customHeight="1" x14ac:dyDescent="0.25">
      <c r="A27" s="8" t="s">
        <v>147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</row>
    <row r="28" spans="1:8" ht="15" customHeight="1" x14ac:dyDescent="0.25">
      <c r="A28" s="91" t="s">
        <v>148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</row>
    <row r="29" spans="1:8" ht="15" customHeight="1" x14ac:dyDescent="0.25">
      <c r="A29" s="91" t="s">
        <v>149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</row>
    <row r="30" spans="1:8" ht="15.75" customHeight="1" x14ac:dyDescent="0.25">
      <c r="A30" s="91" t="s">
        <v>150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</row>
    <row r="31" spans="1:8" ht="15" customHeight="1" x14ac:dyDescent="0.25">
      <c r="A31" s="10" t="s">
        <v>151</v>
      </c>
      <c r="B31" s="48"/>
      <c r="C31" s="48"/>
      <c r="D31" s="48"/>
      <c r="E31" s="48"/>
      <c r="F31" s="48"/>
      <c r="G31" s="48"/>
      <c r="H31" s="48"/>
    </row>
    <row r="32" spans="1:8" x14ac:dyDescent="0.25">
      <c r="A32" s="54"/>
    </row>
    <row r="33" spans="1:8" ht="14.45" customHeight="1" x14ac:dyDescent="0.25">
      <c r="A33" s="141" t="s">
        <v>152</v>
      </c>
      <c r="B33" s="141"/>
      <c r="C33" s="141"/>
      <c r="D33" s="141"/>
      <c r="E33" s="141"/>
      <c r="F33" s="141"/>
      <c r="G33" s="141"/>
      <c r="H33" s="141"/>
    </row>
    <row r="34" spans="1:8" ht="14.45" customHeight="1" x14ac:dyDescent="0.25">
      <c r="A34" s="141"/>
      <c r="B34" s="141"/>
      <c r="C34" s="141"/>
      <c r="D34" s="141"/>
      <c r="E34" s="141"/>
      <c r="F34" s="141"/>
      <c r="G34" s="141"/>
      <c r="H34" s="141"/>
    </row>
    <row r="35" spans="1:8" ht="14.45" customHeight="1" x14ac:dyDescent="0.25">
      <c r="A35" s="141"/>
      <c r="B35" s="141"/>
      <c r="C35" s="141"/>
      <c r="D35" s="141"/>
      <c r="E35" s="141"/>
      <c r="F35" s="141"/>
      <c r="G35" s="141"/>
      <c r="H35" s="141"/>
    </row>
    <row r="36" spans="1:8" ht="14.45" customHeight="1" x14ac:dyDescent="0.25">
      <c r="A36" s="141"/>
      <c r="B36" s="141"/>
      <c r="C36" s="141"/>
      <c r="D36" s="141"/>
      <c r="E36" s="141"/>
      <c r="F36" s="141"/>
      <c r="G36" s="141"/>
      <c r="H36" s="141"/>
    </row>
    <row r="37" spans="1:8" ht="14.45" customHeight="1" x14ac:dyDescent="0.25">
      <c r="A37" s="141"/>
      <c r="B37" s="141"/>
      <c r="C37" s="141"/>
      <c r="D37" s="141"/>
      <c r="E37" s="141"/>
      <c r="F37" s="141"/>
      <c r="G37" s="141"/>
      <c r="H37" s="141"/>
    </row>
    <row r="38" spans="1:8" x14ac:dyDescent="0.25">
      <c r="A38" s="54"/>
    </row>
    <row r="39" spans="1:8" ht="45" x14ac:dyDescent="0.25">
      <c r="A39" s="5" t="s">
        <v>153</v>
      </c>
      <c r="B39" s="5" t="s">
        <v>154</v>
      </c>
      <c r="C39" s="5" t="s">
        <v>155</v>
      </c>
      <c r="D39" s="5" t="s">
        <v>156</v>
      </c>
      <c r="E39" s="5" t="s">
        <v>157</v>
      </c>
      <c r="F39" s="7" t="s">
        <v>158</v>
      </c>
    </row>
    <row r="40" spans="1:8" x14ac:dyDescent="0.25">
      <c r="A40" s="39"/>
      <c r="B40" s="47"/>
      <c r="C40" s="47"/>
      <c r="D40" s="47"/>
      <c r="E40" s="47"/>
      <c r="F40" s="47"/>
    </row>
    <row r="41" spans="1:8" x14ac:dyDescent="0.25">
      <c r="A41" s="8" t="s">
        <v>159</v>
      </c>
      <c r="B41" s="4">
        <f>SUM(B42:B44)</f>
        <v>0</v>
      </c>
      <c r="C41" s="4">
        <f t="shared" ref="C41:F41" si="0">SUM(C42:C44)</f>
        <v>0</v>
      </c>
      <c r="D41" s="4">
        <f t="shared" si="0"/>
        <v>0</v>
      </c>
      <c r="E41" s="4">
        <f t="shared" si="0"/>
        <v>0</v>
      </c>
      <c r="F41" s="4">
        <f t="shared" si="0"/>
        <v>0</v>
      </c>
    </row>
    <row r="42" spans="1:8" x14ac:dyDescent="0.25">
      <c r="A42" s="91" t="s">
        <v>160</v>
      </c>
      <c r="B42" s="41">
        <v>0</v>
      </c>
      <c r="C42" s="41">
        <v>0</v>
      </c>
      <c r="D42" s="41">
        <v>0</v>
      </c>
      <c r="E42" s="41">
        <v>0</v>
      </c>
      <c r="F42" s="41">
        <v>0</v>
      </c>
      <c r="G42" s="57"/>
    </row>
    <row r="43" spans="1:8" x14ac:dyDescent="0.25">
      <c r="A43" s="91" t="s">
        <v>161</v>
      </c>
      <c r="B43" s="41">
        <v>0</v>
      </c>
      <c r="C43" s="41">
        <v>0</v>
      </c>
      <c r="D43" s="41">
        <v>0</v>
      </c>
      <c r="E43" s="41">
        <v>0</v>
      </c>
      <c r="F43" s="41">
        <v>0</v>
      </c>
      <c r="G43" s="57"/>
    </row>
    <row r="44" spans="1:8" x14ac:dyDescent="0.25">
      <c r="A44" s="91" t="s">
        <v>162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57"/>
    </row>
    <row r="45" spans="1:8" x14ac:dyDescent="0.25">
      <c r="A45" s="11" t="s">
        <v>151</v>
      </c>
      <c r="B45" s="48"/>
      <c r="C45" s="48"/>
      <c r="D45" s="48"/>
      <c r="E45" s="48"/>
      <c r="F45" s="48"/>
    </row>
  </sheetData>
  <mergeCells count="6">
    <mergeCell ref="A1:H1"/>
    <mergeCell ref="A33:H37"/>
    <mergeCell ref="A3:H3"/>
    <mergeCell ref="A2:H2"/>
    <mergeCell ref="A4:H4"/>
    <mergeCell ref="A5:H5"/>
  </mergeCells>
  <dataValidations count="2">
    <dataValidation allowBlank="1" showInputMessage="1" showErrorMessage="1" prompt="Saldo al 31 de diciembre de 20XN-1 (d)" sqref="B6"/>
    <dataValidation type="decimal" allowBlank="1" showInputMessage="1" showErrorMessage="1" sqref="B8:B9 C23:H30 D13:F13 B13 D8:H9 D22:H22 B17:B30 G11:H21 C8:C22 D17:F21">
      <formula1>-1.79769313486231E+100</formula1>
      <formula2>1.79769313486231E+100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4" orientation="landscape" horizontalDpi="1200" verticalDpi="1200" r:id="rId1"/>
  <ignoredErrors>
    <ignoredError sqref="B31:H31 B41:F44 B20 F20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K21"/>
  <sheetViews>
    <sheetView showGridLines="0" zoomScale="75" zoomScaleNormal="75" workbookViewId="0">
      <selection activeCell="K34" sqref="K34"/>
    </sheetView>
  </sheetViews>
  <sheetFormatPr baseColWidth="10" defaultColWidth="11" defaultRowHeight="15" x14ac:dyDescent="0.25"/>
  <cols>
    <col min="1" max="1" width="59.85546875" customWidth="1"/>
    <col min="2" max="2" width="26" customWidth="1"/>
    <col min="3" max="3" width="28.7109375" customWidth="1"/>
    <col min="4" max="6" width="14.28515625" customWidth="1"/>
    <col min="7" max="7" width="17.140625" customWidth="1"/>
    <col min="8" max="8" width="20.5703125" customWidth="1"/>
    <col min="9" max="11" width="24.42578125" customWidth="1"/>
    <col min="12" max="12" width="4.28515625" customWidth="1"/>
  </cols>
  <sheetData>
    <row r="1" spans="1:11" x14ac:dyDescent="0.25">
      <c r="A1" s="129" t="s">
        <v>163</v>
      </c>
      <c r="B1" s="130"/>
      <c r="C1" s="130"/>
      <c r="D1" s="130"/>
      <c r="E1" s="130"/>
      <c r="F1" s="130"/>
      <c r="G1" s="130"/>
      <c r="H1" s="130"/>
      <c r="I1" s="130"/>
      <c r="J1" s="130"/>
      <c r="K1" s="131"/>
    </row>
    <row r="2" spans="1:11" ht="14.45" customHeight="1" x14ac:dyDescent="0.25">
      <c r="A2" s="132" t="str">
        <f>'Formato 1'!A2</f>
        <v>Comisión Municipal de Cultura Física y Deporte de León, Guanajuato</v>
      </c>
      <c r="B2" s="133"/>
      <c r="C2" s="133"/>
      <c r="D2" s="133"/>
      <c r="E2" s="133"/>
      <c r="F2" s="133"/>
      <c r="G2" s="133"/>
      <c r="H2" s="133"/>
      <c r="I2" s="133"/>
      <c r="J2" s="133"/>
      <c r="K2" s="134"/>
    </row>
    <row r="3" spans="1:11" x14ac:dyDescent="0.25">
      <c r="A3" s="135" t="s">
        <v>164</v>
      </c>
      <c r="B3" s="136"/>
      <c r="C3" s="136"/>
      <c r="D3" s="136"/>
      <c r="E3" s="136"/>
      <c r="F3" s="136"/>
      <c r="G3" s="136"/>
      <c r="H3" s="136"/>
      <c r="I3" s="136"/>
      <c r="J3" s="136"/>
      <c r="K3" s="137"/>
    </row>
    <row r="4" spans="1:11" x14ac:dyDescent="0.25">
      <c r="A4" s="135" t="str">
        <f>'Formato 2'!A4</f>
        <v>Del 1 de enero al 31 de marzo de 2026</v>
      </c>
      <c r="B4" s="136"/>
      <c r="C4" s="136"/>
      <c r="D4" s="136"/>
      <c r="E4" s="136"/>
      <c r="F4" s="136"/>
      <c r="G4" s="136"/>
      <c r="H4" s="136"/>
      <c r="I4" s="136"/>
      <c r="J4" s="136"/>
      <c r="K4" s="137"/>
    </row>
    <row r="5" spans="1:11" x14ac:dyDescent="0.25">
      <c r="A5" s="138" t="s">
        <v>2</v>
      </c>
      <c r="B5" s="139"/>
      <c r="C5" s="139"/>
      <c r="D5" s="139"/>
      <c r="E5" s="139"/>
      <c r="F5" s="139"/>
      <c r="G5" s="139"/>
      <c r="H5" s="139"/>
      <c r="I5" s="139"/>
      <c r="J5" s="139"/>
      <c r="K5" s="140"/>
    </row>
    <row r="6" spans="1:11" ht="72.75" customHeight="1" x14ac:dyDescent="0.25">
      <c r="A6" s="7" t="s">
        <v>165</v>
      </c>
      <c r="B6" s="7" t="s">
        <v>166</v>
      </c>
      <c r="C6" s="7" t="s">
        <v>167</v>
      </c>
      <c r="D6" s="7" t="s">
        <v>168</v>
      </c>
      <c r="E6" s="7" t="s">
        <v>169</v>
      </c>
      <c r="F6" s="7" t="s">
        <v>170</v>
      </c>
      <c r="G6" s="7" t="s">
        <v>171</v>
      </c>
      <c r="H6" s="7" t="s">
        <v>172</v>
      </c>
      <c r="I6" s="1" t="s">
        <v>173</v>
      </c>
      <c r="J6" s="1" t="s">
        <v>174</v>
      </c>
      <c r="K6" s="1" t="s">
        <v>175</v>
      </c>
    </row>
    <row r="7" spans="1:11" x14ac:dyDescent="0.25">
      <c r="A7" s="44"/>
      <c r="B7" s="47"/>
      <c r="C7" s="47"/>
      <c r="D7" s="47"/>
      <c r="E7" s="47"/>
      <c r="F7" s="47"/>
      <c r="G7" s="47"/>
      <c r="H7" s="47"/>
      <c r="I7" s="47"/>
      <c r="J7" s="47"/>
      <c r="K7" s="47"/>
    </row>
    <row r="8" spans="1:11" x14ac:dyDescent="0.25">
      <c r="A8" s="2" t="s">
        <v>176</v>
      </c>
      <c r="B8" s="81"/>
      <c r="C8" s="81"/>
      <c r="D8" s="81"/>
      <c r="E8" s="4">
        <v>0</v>
      </c>
      <c r="F8" s="81"/>
      <c r="G8" s="4">
        <v>0</v>
      </c>
      <c r="H8" s="4">
        <v>0</v>
      </c>
      <c r="I8" s="4">
        <v>0</v>
      </c>
      <c r="J8" s="4">
        <v>0</v>
      </c>
      <c r="K8" s="4">
        <v>0</v>
      </c>
    </row>
    <row r="9" spans="1:11" x14ac:dyDescent="0.25">
      <c r="A9" s="82" t="s">
        <v>177</v>
      </c>
      <c r="B9" s="83"/>
      <c r="C9" s="83"/>
      <c r="D9" s="83"/>
      <c r="E9" s="41">
        <v>0</v>
      </c>
      <c r="F9" s="53"/>
      <c r="G9" s="41">
        <v>0</v>
      </c>
      <c r="H9" s="41">
        <v>0</v>
      </c>
      <c r="I9" s="41">
        <v>0</v>
      </c>
      <c r="J9" s="41">
        <v>0</v>
      </c>
      <c r="K9" s="41">
        <v>0</v>
      </c>
    </row>
    <row r="10" spans="1:11" x14ac:dyDescent="0.25">
      <c r="A10" s="82" t="s">
        <v>178</v>
      </c>
      <c r="B10" s="83"/>
      <c r="C10" s="83"/>
      <c r="D10" s="83"/>
      <c r="E10" s="41">
        <v>0</v>
      </c>
      <c r="F10" s="53"/>
      <c r="G10" s="41">
        <v>0</v>
      </c>
      <c r="H10" s="41">
        <v>0</v>
      </c>
      <c r="I10" s="41">
        <v>0</v>
      </c>
      <c r="J10" s="41">
        <v>0</v>
      </c>
      <c r="K10" s="41">
        <v>0</v>
      </c>
    </row>
    <row r="11" spans="1:11" x14ac:dyDescent="0.25">
      <c r="A11" s="82" t="s">
        <v>179</v>
      </c>
      <c r="B11" s="83"/>
      <c r="C11" s="83"/>
      <c r="D11" s="83"/>
      <c r="E11" s="41">
        <v>0</v>
      </c>
      <c r="F11" s="53"/>
      <c r="G11" s="41">
        <v>0</v>
      </c>
      <c r="H11" s="41">
        <v>0</v>
      </c>
      <c r="I11" s="41">
        <v>0</v>
      </c>
      <c r="J11" s="41">
        <v>0</v>
      </c>
      <c r="K11" s="41">
        <v>0</v>
      </c>
    </row>
    <row r="12" spans="1:11" x14ac:dyDescent="0.25">
      <c r="A12" s="82" t="s">
        <v>180</v>
      </c>
      <c r="B12" s="83"/>
      <c r="C12" s="83"/>
      <c r="D12" s="83"/>
      <c r="E12" s="41">
        <v>0</v>
      </c>
      <c r="F12" s="53"/>
      <c r="G12" s="41">
        <v>0</v>
      </c>
      <c r="H12" s="41">
        <v>0</v>
      </c>
      <c r="I12" s="41">
        <v>0</v>
      </c>
      <c r="J12" s="41">
        <v>0</v>
      </c>
      <c r="K12" s="41">
        <v>0</v>
      </c>
    </row>
    <row r="13" spans="1:11" x14ac:dyDescent="0.25">
      <c r="A13" s="103" t="s">
        <v>151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</row>
    <row r="14" spans="1:11" x14ac:dyDescent="0.25">
      <c r="A14" s="2" t="s">
        <v>181</v>
      </c>
      <c r="B14" s="81"/>
      <c r="C14" s="81"/>
      <c r="D14" s="81"/>
      <c r="E14" s="4">
        <v>0</v>
      </c>
      <c r="F14" s="81"/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x14ac:dyDescent="0.25">
      <c r="A15" s="82" t="s">
        <v>182</v>
      </c>
      <c r="B15" s="83"/>
      <c r="C15" s="83"/>
      <c r="D15" s="83"/>
      <c r="E15" s="41">
        <v>0</v>
      </c>
      <c r="F15" s="53"/>
      <c r="G15" s="41">
        <v>0</v>
      </c>
      <c r="H15" s="41">
        <v>0</v>
      </c>
      <c r="I15" s="41">
        <v>0</v>
      </c>
      <c r="J15" s="41">
        <v>0</v>
      </c>
      <c r="K15" s="41">
        <v>0</v>
      </c>
    </row>
    <row r="16" spans="1:11" x14ac:dyDescent="0.25">
      <c r="A16" s="82" t="s">
        <v>183</v>
      </c>
      <c r="B16" s="83"/>
      <c r="C16" s="83"/>
      <c r="D16" s="83"/>
      <c r="E16" s="41">
        <v>0</v>
      </c>
      <c r="F16" s="53"/>
      <c r="G16" s="41">
        <v>0</v>
      </c>
      <c r="H16" s="41">
        <v>0</v>
      </c>
      <c r="I16" s="41">
        <v>0</v>
      </c>
      <c r="J16" s="41">
        <v>0</v>
      </c>
      <c r="K16" s="41">
        <v>0</v>
      </c>
    </row>
    <row r="17" spans="1:11" x14ac:dyDescent="0.25">
      <c r="A17" s="82" t="s">
        <v>184</v>
      </c>
      <c r="B17" s="83"/>
      <c r="C17" s="83"/>
      <c r="D17" s="83"/>
      <c r="E17" s="41">
        <v>0</v>
      </c>
      <c r="F17" s="53"/>
      <c r="G17" s="41">
        <v>0</v>
      </c>
      <c r="H17" s="41">
        <v>0</v>
      </c>
      <c r="I17" s="41">
        <v>0</v>
      </c>
      <c r="J17" s="41">
        <v>0</v>
      </c>
      <c r="K17" s="41">
        <v>0</v>
      </c>
    </row>
    <row r="18" spans="1:11" x14ac:dyDescent="0.25">
      <c r="A18" s="82" t="s">
        <v>185</v>
      </c>
      <c r="B18" s="83"/>
      <c r="C18" s="83"/>
      <c r="D18" s="83"/>
      <c r="E18" s="41">
        <v>0</v>
      </c>
      <c r="F18" s="53"/>
      <c r="G18" s="41">
        <v>0</v>
      </c>
      <c r="H18" s="41">
        <v>0</v>
      </c>
      <c r="I18" s="41">
        <v>0</v>
      </c>
      <c r="J18" s="41">
        <v>0</v>
      </c>
      <c r="K18" s="41">
        <v>0</v>
      </c>
    </row>
    <row r="19" spans="1:11" x14ac:dyDescent="0.25">
      <c r="A19" s="103" t="s">
        <v>151</v>
      </c>
      <c r="B19" s="39"/>
      <c r="C19" s="39"/>
      <c r="D19" s="39"/>
      <c r="E19" s="39"/>
      <c r="F19" s="39"/>
      <c r="G19" s="39"/>
      <c r="H19" s="39"/>
      <c r="I19" s="39"/>
      <c r="J19" s="39"/>
      <c r="K19" s="39"/>
    </row>
    <row r="20" spans="1:11" x14ac:dyDescent="0.25">
      <c r="A20" s="2" t="s">
        <v>186</v>
      </c>
      <c r="B20" s="81"/>
      <c r="C20" s="81"/>
      <c r="D20" s="81"/>
      <c r="E20" s="4">
        <v>0</v>
      </c>
      <c r="F20" s="81"/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x14ac:dyDescent="0.25">
      <c r="A21" s="49"/>
      <c r="B21" s="48"/>
      <c r="C21" s="48"/>
      <c r="D21" s="48"/>
      <c r="E21" s="48"/>
      <c r="F21" s="48"/>
      <c r="G21" s="48"/>
      <c r="H21" s="48"/>
      <c r="I21" s="48"/>
      <c r="J21" s="48"/>
      <c r="K21" s="48"/>
    </row>
  </sheetData>
  <mergeCells count="5">
    <mergeCell ref="A1:K1"/>
    <mergeCell ref="A2:K2"/>
    <mergeCell ref="A3:K3"/>
    <mergeCell ref="A4:K4"/>
    <mergeCell ref="A5:K5"/>
  </mergeCells>
  <dataValidations count="5">
    <dataValidation type="date" operator="greaterThanOrEqual" allowBlank="1" showInputMessage="1" showErrorMessage="1" sqref="B15:D18 B9:D12">
      <formula1>36526</formula1>
    </dataValidation>
    <dataValidation allowBlank="1" showInputMessage="1" showErrorMessage="1" prompt="Saldo pendiente por pagar de la inversión al XX de XXXX de 20XN (m = g - l)" sqref="K6"/>
    <dataValidation allowBlank="1" showInputMessage="1" showErrorMessage="1" prompt="Monto pagado de la inversión actualizado al XX de XXXX de 20XN (k)" sqref="J6"/>
    <dataValidation allowBlank="1" showInputMessage="1" showErrorMessage="1" prompt="Monto pagado de la inversión al XX de XXXX de 20XN (k)" sqref="I6"/>
    <dataValidation type="decimal" allowBlank="1" showInputMessage="1" showErrorMessage="1" sqref="E8:K20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0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D75"/>
  <sheetViews>
    <sheetView showGridLines="0" topLeftCell="A28" zoomScale="75" zoomScaleNormal="75" workbookViewId="0">
      <selection activeCell="C20" sqref="C20"/>
    </sheetView>
  </sheetViews>
  <sheetFormatPr baseColWidth="10" defaultColWidth="11" defaultRowHeight="15" x14ac:dyDescent="0.25"/>
  <cols>
    <col min="1" max="1" width="102.42578125" customWidth="1"/>
    <col min="2" max="2" width="21.140625" bestFit="1" customWidth="1"/>
    <col min="3" max="3" width="22.5703125" bestFit="1" customWidth="1"/>
    <col min="4" max="4" width="22.7109375" bestFit="1" customWidth="1"/>
    <col min="5" max="5" width="3.28515625" customWidth="1"/>
  </cols>
  <sheetData>
    <row r="1" spans="1:4" x14ac:dyDescent="0.25">
      <c r="A1" s="129" t="s">
        <v>187</v>
      </c>
      <c r="B1" s="130"/>
      <c r="C1" s="130"/>
      <c r="D1" s="131"/>
    </row>
    <row r="2" spans="1:4" x14ac:dyDescent="0.25">
      <c r="A2" s="132" t="str">
        <f>'Formato 1'!A2</f>
        <v>Comisión Municipal de Cultura Física y Deporte de León, Guanajuato</v>
      </c>
      <c r="B2" s="133"/>
      <c r="C2" s="133"/>
      <c r="D2" s="134"/>
    </row>
    <row r="3" spans="1:4" x14ac:dyDescent="0.25">
      <c r="A3" s="135" t="s">
        <v>188</v>
      </c>
      <c r="B3" s="136"/>
      <c r="C3" s="136"/>
      <c r="D3" s="137"/>
    </row>
    <row r="4" spans="1:4" x14ac:dyDescent="0.25">
      <c r="A4" s="135" t="str">
        <f>'Formato 3'!A4</f>
        <v>Del 1 de enero al 31 de marzo de 2026</v>
      </c>
      <c r="B4" s="136"/>
      <c r="C4" s="136"/>
      <c r="D4" s="137"/>
    </row>
    <row r="5" spans="1:4" x14ac:dyDescent="0.25">
      <c r="A5" s="138" t="s">
        <v>2</v>
      </c>
      <c r="B5" s="139"/>
      <c r="C5" s="139"/>
      <c r="D5" s="140"/>
    </row>
    <row r="6" spans="1:4" ht="15" customHeight="1" x14ac:dyDescent="0.25"/>
    <row r="7" spans="1:4" ht="30" x14ac:dyDescent="0.25">
      <c r="A7" s="12" t="s">
        <v>5</v>
      </c>
      <c r="B7" s="7" t="s">
        <v>189</v>
      </c>
      <c r="C7" s="7" t="s">
        <v>190</v>
      </c>
      <c r="D7" s="7" t="s">
        <v>191</v>
      </c>
    </row>
    <row r="8" spans="1:4" x14ac:dyDescent="0.25">
      <c r="A8" s="3" t="s">
        <v>192</v>
      </c>
      <c r="B8" s="13">
        <f>SUM(B9:B11)</f>
        <v>184834921</v>
      </c>
      <c r="C8" s="13">
        <f>SUM(C9:C11)</f>
        <v>45591473.909999996</v>
      </c>
      <c r="D8" s="13">
        <f>SUM(D9:D11)</f>
        <v>45591473.909999996</v>
      </c>
    </row>
    <row r="9" spans="1:4" x14ac:dyDescent="0.25">
      <c r="A9" s="51" t="s">
        <v>193</v>
      </c>
      <c r="B9" s="77">
        <v>184834921</v>
      </c>
      <c r="C9" s="77">
        <v>45591473.909999996</v>
      </c>
      <c r="D9" s="77">
        <v>45591473.909999996</v>
      </c>
    </row>
    <row r="10" spans="1:4" x14ac:dyDescent="0.25">
      <c r="A10" s="51" t="s">
        <v>194</v>
      </c>
      <c r="B10" s="77">
        <v>0</v>
      </c>
      <c r="C10" s="77">
        <v>0</v>
      </c>
      <c r="D10" s="77">
        <v>0</v>
      </c>
    </row>
    <row r="11" spans="1:4" x14ac:dyDescent="0.25">
      <c r="A11" s="51" t="s">
        <v>195</v>
      </c>
      <c r="B11" s="77">
        <v>0</v>
      </c>
      <c r="C11" s="77">
        <v>0</v>
      </c>
      <c r="D11" s="77">
        <v>0</v>
      </c>
    </row>
    <row r="12" spans="1:4" x14ac:dyDescent="0.25">
      <c r="A12" s="40"/>
      <c r="B12" s="74"/>
      <c r="C12" s="74"/>
      <c r="D12" s="74"/>
    </row>
    <row r="13" spans="1:4" x14ac:dyDescent="0.25">
      <c r="A13" s="3" t="s">
        <v>196</v>
      </c>
      <c r="B13" s="13">
        <f>SUM(B14:B15)</f>
        <v>184834921</v>
      </c>
      <c r="C13" s="13">
        <f t="shared" ref="C13:D13" si="0">SUM(C14:C15)</f>
        <v>39971706.590000004</v>
      </c>
      <c r="D13" s="13">
        <f t="shared" si="0"/>
        <v>36002058.88000001</v>
      </c>
    </row>
    <row r="14" spans="1:4" x14ac:dyDescent="0.25">
      <c r="A14" s="51" t="s">
        <v>197</v>
      </c>
      <c r="B14" s="77">
        <v>184834921</v>
      </c>
      <c r="C14" s="77">
        <v>39971706.590000004</v>
      </c>
      <c r="D14" s="77">
        <v>36002058.88000001</v>
      </c>
    </row>
    <row r="15" spans="1:4" x14ac:dyDescent="0.25">
      <c r="A15" s="51" t="s">
        <v>198</v>
      </c>
      <c r="B15" s="77">
        <v>0</v>
      </c>
      <c r="C15" s="77">
        <v>0</v>
      </c>
      <c r="D15" s="77">
        <v>0</v>
      </c>
    </row>
    <row r="16" spans="1:4" x14ac:dyDescent="0.25">
      <c r="A16" s="40"/>
      <c r="B16" s="74"/>
      <c r="C16" s="74"/>
      <c r="D16" s="74"/>
    </row>
    <row r="17" spans="1:4" x14ac:dyDescent="0.25">
      <c r="A17" s="3" t="s">
        <v>199</v>
      </c>
      <c r="B17" s="14">
        <v>0</v>
      </c>
      <c r="C17" s="13">
        <f>+C18+C19</f>
        <v>0</v>
      </c>
      <c r="D17" s="13">
        <f>+D18+D19</f>
        <v>0</v>
      </c>
    </row>
    <row r="18" spans="1:4" x14ac:dyDescent="0.25">
      <c r="A18" s="51" t="s">
        <v>200</v>
      </c>
      <c r="B18" s="15">
        <v>0</v>
      </c>
      <c r="C18" s="41">
        <v>0</v>
      </c>
      <c r="D18" s="41">
        <v>0</v>
      </c>
    </row>
    <row r="19" spans="1:4" x14ac:dyDescent="0.25">
      <c r="A19" s="51" t="s">
        <v>201</v>
      </c>
      <c r="B19" s="15">
        <v>0</v>
      </c>
      <c r="C19" s="41">
        <v>0</v>
      </c>
      <c r="D19" s="41">
        <v>0</v>
      </c>
    </row>
    <row r="20" spans="1:4" x14ac:dyDescent="0.25">
      <c r="A20" s="40"/>
      <c r="B20" s="74"/>
      <c r="C20" s="74"/>
      <c r="D20" s="74"/>
    </row>
    <row r="21" spans="1:4" x14ac:dyDescent="0.25">
      <c r="A21" s="3" t="s">
        <v>202</v>
      </c>
      <c r="B21" s="13">
        <f>+B8-B13</f>
        <v>0</v>
      </c>
      <c r="C21" s="13">
        <f>+C8-C13+C17</f>
        <v>5619767.3199999928</v>
      </c>
      <c r="D21" s="13">
        <f>+D8-D13+D17</f>
        <v>9589415.0299999863</v>
      </c>
    </row>
    <row r="22" spans="1:4" x14ac:dyDescent="0.25">
      <c r="A22" s="3"/>
      <c r="B22" s="74"/>
      <c r="C22" s="74"/>
      <c r="D22" s="74"/>
    </row>
    <row r="23" spans="1:4" x14ac:dyDescent="0.25">
      <c r="A23" s="3" t="s">
        <v>203</v>
      </c>
      <c r="B23" s="13">
        <f>+B21-B11</f>
        <v>0</v>
      </c>
      <c r="C23" s="13">
        <f t="shared" ref="C23:D23" si="1">+C21-C11</f>
        <v>5619767.3199999928</v>
      </c>
      <c r="D23" s="13">
        <f t="shared" si="1"/>
        <v>9589415.0299999863</v>
      </c>
    </row>
    <row r="24" spans="1:4" x14ac:dyDescent="0.25">
      <c r="A24" s="3"/>
      <c r="B24" s="16"/>
      <c r="C24" s="16"/>
      <c r="D24" s="16"/>
    </row>
    <row r="25" spans="1:4" x14ac:dyDescent="0.25">
      <c r="A25" s="17" t="s">
        <v>204</v>
      </c>
      <c r="B25" s="13">
        <f>+B23</f>
        <v>0</v>
      </c>
      <c r="C25" s="13">
        <f>+C23-C17</f>
        <v>5619767.3199999928</v>
      </c>
      <c r="D25" s="13">
        <f>+D23-D17</f>
        <v>9589415.0299999863</v>
      </c>
    </row>
    <row r="26" spans="1:4" x14ac:dyDescent="0.25">
      <c r="A26" s="18"/>
      <c r="B26" s="65"/>
      <c r="C26" s="65"/>
      <c r="D26" s="65"/>
    </row>
    <row r="27" spans="1:4" x14ac:dyDescent="0.25">
      <c r="A27" s="54"/>
    </row>
    <row r="28" spans="1:4" x14ac:dyDescent="0.25">
      <c r="A28" s="12" t="s">
        <v>5</v>
      </c>
      <c r="B28" s="7" t="s">
        <v>205</v>
      </c>
      <c r="C28" s="7" t="s">
        <v>190</v>
      </c>
      <c r="D28" s="7" t="s">
        <v>206</v>
      </c>
    </row>
    <row r="29" spans="1:4" x14ac:dyDescent="0.25">
      <c r="A29" s="3" t="s">
        <v>207</v>
      </c>
      <c r="B29" s="4">
        <f>+B30+B31</f>
        <v>0</v>
      </c>
      <c r="C29" s="4">
        <f t="shared" ref="C29:D29" si="2">+C30+C31</f>
        <v>0</v>
      </c>
      <c r="D29" s="4">
        <f t="shared" si="2"/>
        <v>0</v>
      </c>
    </row>
    <row r="30" spans="1:4" x14ac:dyDescent="0.25">
      <c r="A30" s="51" t="s">
        <v>208</v>
      </c>
      <c r="B30" s="41">
        <v>0</v>
      </c>
      <c r="C30" s="41">
        <v>0</v>
      </c>
      <c r="D30" s="41">
        <v>0</v>
      </c>
    </row>
    <row r="31" spans="1:4" x14ac:dyDescent="0.25">
      <c r="A31" s="51" t="s">
        <v>209</v>
      </c>
      <c r="B31" s="41">
        <v>0</v>
      </c>
      <c r="C31" s="41">
        <v>0</v>
      </c>
      <c r="D31" s="41">
        <v>0</v>
      </c>
    </row>
    <row r="32" spans="1:4" x14ac:dyDescent="0.25">
      <c r="A32" s="39"/>
      <c r="B32" s="43"/>
      <c r="C32" s="43"/>
      <c r="D32" s="43"/>
    </row>
    <row r="33" spans="1:4" ht="14.45" customHeight="1" x14ac:dyDescent="0.25">
      <c r="A33" s="3" t="s">
        <v>210</v>
      </c>
      <c r="B33" s="4">
        <f>+B25+B29</f>
        <v>0</v>
      </c>
      <c r="C33" s="4">
        <f>+C25+C29</f>
        <v>5619767.3199999928</v>
      </c>
      <c r="D33" s="4">
        <f>+D25+D29</f>
        <v>9589415.0299999863</v>
      </c>
    </row>
    <row r="34" spans="1:4" ht="14.45" customHeight="1" x14ac:dyDescent="0.25">
      <c r="A34" s="49"/>
      <c r="B34" s="50"/>
      <c r="C34" s="50"/>
      <c r="D34" s="50"/>
    </row>
    <row r="35" spans="1:4" ht="14.45" customHeight="1" x14ac:dyDescent="0.25">
      <c r="A35" s="54"/>
    </row>
    <row r="36" spans="1:4" ht="30" x14ac:dyDescent="0.25">
      <c r="A36" s="12" t="s">
        <v>5</v>
      </c>
      <c r="B36" s="7" t="s">
        <v>189</v>
      </c>
      <c r="C36" s="7" t="s">
        <v>190</v>
      </c>
      <c r="D36" s="7" t="s">
        <v>191</v>
      </c>
    </row>
    <row r="37" spans="1:4" ht="14.45" customHeight="1" x14ac:dyDescent="0.25">
      <c r="A37" s="3" t="s">
        <v>211</v>
      </c>
      <c r="B37" s="4">
        <f>+B38+B39</f>
        <v>0</v>
      </c>
      <c r="C37" s="4">
        <f t="shared" ref="C37:D37" si="3">+C38+C39</f>
        <v>0</v>
      </c>
      <c r="D37" s="4">
        <f t="shared" si="3"/>
        <v>0</v>
      </c>
    </row>
    <row r="38" spans="1:4" x14ac:dyDescent="0.25">
      <c r="A38" s="51" t="s">
        <v>212</v>
      </c>
      <c r="B38" s="41">
        <v>0</v>
      </c>
      <c r="C38" s="41">
        <v>0</v>
      </c>
      <c r="D38" s="41">
        <v>0</v>
      </c>
    </row>
    <row r="39" spans="1:4" x14ac:dyDescent="0.25">
      <c r="A39" s="51" t="s">
        <v>213</v>
      </c>
      <c r="B39" s="41">
        <v>0</v>
      </c>
      <c r="C39" s="41">
        <v>0</v>
      </c>
      <c r="D39" s="41">
        <v>0</v>
      </c>
    </row>
    <row r="40" spans="1:4" x14ac:dyDescent="0.25">
      <c r="A40" s="3" t="s">
        <v>214</v>
      </c>
      <c r="B40" s="4">
        <f>+B41+B42</f>
        <v>0</v>
      </c>
      <c r="C40" s="4">
        <f t="shared" ref="C40:D40" si="4">+C41+C42</f>
        <v>0</v>
      </c>
      <c r="D40" s="4">
        <f t="shared" si="4"/>
        <v>0</v>
      </c>
    </row>
    <row r="41" spans="1:4" x14ac:dyDescent="0.25">
      <c r="A41" s="51" t="s">
        <v>215</v>
      </c>
      <c r="B41" s="41">
        <v>0</v>
      </c>
      <c r="C41" s="41">
        <v>0</v>
      </c>
      <c r="D41" s="41">
        <v>0</v>
      </c>
    </row>
    <row r="42" spans="1:4" x14ac:dyDescent="0.25">
      <c r="A42" s="51" t="s">
        <v>216</v>
      </c>
      <c r="B42" s="41">
        <v>0</v>
      </c>
      <c r="C42" s="41">
        <v>0</v>
      </c>
      <c r="D42" s="41">
        <v>0</v>
      </c>
    </row>
    <row r="43" spans="1:4" x14ac:dyDescent="0.25">
      <c r="A43" s="39"/>
      <c r="B43" s="43"/>
      <c r="C43" s="43"/>
      <c r="D43" s="43"/>
    </row>
    <row r="44" spans="1:4" x14ac:dyDescent="0.25">
      <c r="A44" s="3" t="s">
        <v>217</v>
      </c>
      <c r="B44" s="4">
        <f>+B37-B40</f>
        <v>0</v>
      </c>
      <c r="C44" s="4">
        <f t="shared" ref="C44:D44" si="5">+C37-C40</f>
        <v>0</v>
      </c>
      <c r="D44" s="4">
        <f t="shared" si="5"/>
        <v>0</v>
      </c>
    </row>
    <row r="45" spans="1:4" x14ac:dyDescent="0.25">
      <c r="A45" s="19"/>
      <c r="B45" s="50"/>
      <c r="C45" s="50"/>
      <c r="D45" s="50"/>
    </row>
    <row r="47" spans="1:4" ht="30" x14ac:dyDescent="0.25">
      <c r="A47" s="12" t="s">
        <v>5</v>
      </c>
      <c r="B47" s="7" t="s">
        <v>189</v>
      </c>
      <c r="C47" s="7" t="s">
        <v>190</v>
      </c>
      <c r="D47" s="7" t="s">
        <v>191</v>
      </c>
    </row>
    <row r="48" spans="1:4" x14ac:dyDescent="0.25">
      <c r="A48" s="78" t="s">
        <v>218</v>
      </c>
      <c r="B48" s="77">
        <v>184834921</v>
      </c>
      <c r="C48" s="77">
        <v>45591473.909999996</v>
      </c>
      <c r="D48" s="77">
        <v>45591473.909999996</v>
      </c>
    </row>
    <row r="49" spans="1:4" x14ac:dyDescent="0.25">
      <c r="A49" s="20" t="s">
        <v>219</v>
      </c>
      <c r="B49" s="4">
        <f>+B50-B51</f>
        <v>0</v>
      </c>
      <c r="C49" s="4">
        <f>+C50-C51</f>
        <v>0</v>
      </c>
      <c r="D49" s="4">
        <f>+D50-D51</f>
        <v>0</v>
      </c>
    </row>
    <row r="50" spans="1:4" x14ac:dyDescent="0.25">
      <c r="A50" s="79" t="s">
        <v>212</v>
      </c>
      <c r="B50" s="41">
        <v>0</v>
      </c>
      <c r="C50" s="41">
        <v>0</v>
      </c>
      <c r="D50" s="41">
        <v>0</v>
      </c>
    </row>
    <row r="51" spans="1:4" x14ac:dyDescent="0.25">
      <c r="A51" s="79" t="s">
        <v>215</v>
      </c>
      <c r="B51" s="41">
        <v>0</v>
      </c>
      <c r="C51" s="41">
        <v>0</v>
      </c>
      <c r="D51" s="41">
        <v>0</v>
      </c>
    </row>
    <row r="52" spans="1:4" x14ac:dyDescent="0.25">
      <c r="A52" s="39"/>
      <c r="B52" s="43"/>
      <c r="C52" s="43"/>
      <c r="D52" s="43"/>
    </row>
    <row r="53" spans="1:4" x14ac:dyDescent="0.25">
      <c r="A53" s="51" t="s">
        <v>197</v>
      </c>
      <c r="B53" s="41">
        <v>184834921</v>
      </c>
      <c r="C53" s="41">
        <v>39971706.590000004</v>
      </c>
      <c r="D53" s="41">
        <v>36002058.88000001</v>
      </c>
    </row>
    <row r="54" spans="1:4" x14ac:dyDescent="0.25">
      <c r="A54" s="39"/>
      <c r="B54" s="43"/>
      <c r="C54" s="43"/>
      <c r="D54" s="43"/>
    </row>
    <row r="55" spans="1:4" x14ac:dyDescent="0.25">
      <c r="A55" s="51" t="s">
        <v>200</v>
      </c>
      <c r="B55" s="21">
        <v>0</v>
      </c>
      <c r="C55" s="41">
        <v>0</v>
      </c>
      <c r="D55" s="41">
        <v>0</v>
      </c>
    </row>
    <row r="56" spans="1:4" x14ac:dyDescent="0.25">
      <c r="A56" s="39"/>
      <c r="B56" s="43"/>
      <c r="C56" s="43"/>
      <c r="D56" s="43"/>
    </row>
    <row r="57" spans="1:4" x14ac:dyDescent="0.25">
      <c r="A57" s="17" t="s">
        <v>220</v>
      </c>
      <c r="B57" s="4">
        <f>+B48+B49-B53+B55</f>
        <v>0</v>
      </c>
      <c r="C57" s="4">
        <f>+C48+C49-C53+C55</f>
        <v>5619767.3199999928</v>
      </c>
      <c r="D57" s="4">
        <f>+D48+D49-D53+D55</f>
        <v>9589415.0299999863</v>
      </c>
    </row>
    <row r="58" spans="1:4" x14ac:dyDescent="0.25">
      <c r="A58" s="22"/>
      <c r="B58" s="23"/>
      <c r="C58" s="23"/>
      <c r="D58" s="23"/>
    </row>
    <row r="59" spans="1:4" x14ac:dyDescent="0.25">
      <c r="A59" s="17" t="s">
        <v>221</v>
      </c>
      <c r="B59" s="4">
        <f>+B57-B49</f>
        <v>0</v>
      </c>
      <c r="C59" s="4">
        <f>+C57-C49</f>
        <v>5619767.3199999928</v>
      </c>
      <c r="D59" s="4">
        <f>+D57-D49</f>
        <v>9589415.0299999863</v>
      </c>
    </row>
    <row r="60" spans="1:4" x14ac:dyDescent="0.25">
      <c r="A60" s="49"/>
      <c r="B60" s="50"/>
      <c r="C60" s="50"/>
      <c r="D60" s="50"/>
    </row>
    <row r="62" spans="1:4" ht="30" x14ac:dyDescent="0.25">
      <c r="A62" s="12" t="s">
        <v>5</v>
      </c>
      <c r="B62" s="7" t="s">
        <v>189</v>
      </c>
      <c r="C62" s="7" t="s">
        <v>190</v>
      </c>
      <c r="D62" s="7" t="s">
        <v>191</v>
      </c>
    </row>
    <row r="63" spans="1:4" x14ac:dyDescent="0.25">
      <c r="A63" s="78" t="s">
        <v>194</v>
      </c>
      <c r="B63" s="80">
        <v>0</v>
      </c>
      <c r="C63" s="80">
        <v>0</v>
      </c>
      <c r="D63" s="80">
        <v>0</v>
      </c>
    </row>
    <row r="64" spans="1:4" ht="30" x14ac:dyDescent="0.25">
      <c r="A64" s="20" t="s">
        <v>222</v>
      </c>
      <c r="B64" s="13">
        <f>+B65-B66</f>
        <v>0</v>
      </c>
      <c r="C64" s="13">
        <f t="shared" ref="C64:D64" si="6">+C65-C66</f>
        <v>0</v>
      </c>
      <c r="D64" s="13">
        <f t="shared" si="6"/>
        <v>0</v>
      </c>
    </row>
    <row r="65" spans="1:4" x14ac:dyDescent="0.25">
      <c r="A65" s="79" t="s">
        <v>213</v>
      </c>
      <c r="B65" s="77">
        <v>0</v>
      </c>
      <c r="C65" s="77">
        <v>0</v>
      </c>
      <c r="D65" s="77">
        <v>0</v>
      </c>
    </row>
    <row r="66" spans="1:4" x14ac:dyDescent="0.25">
      <c r="A66" s="79" t="s">
        <v>216</v>
      </c>
      <c r="B66" s="77">
        <v>0</v>
      </c>
      <c r="C66" s="77">
        <v>0</v>
      </c>
      <c r="D66" s="77">
        <v>0</v>
      </c>
    </row>
    <row r="67" spans="1:4" x14ac:dyDescent="0.25">
      <c r="A67" s="39"/>
      <c r="B67" s="74"/>
      <c r="C67" s="74"/>
      <c r="D67" s="74"/>
    </row>
    <row r="68" spans="1:4" x14ac:dyDescent="0.25">
      <c r="A68" s="51" t="s">
        <v>223</v>
      </c>
      <c r="B68" s="77">
        <v>0</v>
      </c>
      <c r="C68" s="77">
        <v>0</v>
      </c>
      <c r="D68" s="77">
        <v>0</v>
      </c>
    </row>
    <row r="69" spans="1:4" x14ac:dyDescent="0.25">
      <c r="A69" s="39"/>
      <c r="B69" s="74"/>
      <c r="C69" s="74"/>
      <c r="D69" s="74"/>
    </row>
    <row r="70" spans="1:4" x14ac:dyDescent="0.25">
      <c r="A70" s="51" t="s">
        <v>201</v>
      </c>
      <c r="B70" s="15">
        <v>0</v>
      </c>
      <c r="C70" s="77">
        <v>0</v>
      </c>
      <c r="D70" s="77">
        <v>0</v>
      </c>
    </row>
    <row r="71" spans="1:4" x14ac:dyDescent="0.25">
      <c r="A71" s="39"/>
      <c r="B71" s="74"/>
      <c r="C71" s="74"/>
      <c r="D71" s="74"/>
    </row>
    <row r="72" spans="1:4" x14ac:dyDescent="0.25">
      <c r="A72" s="17" t="s">
        <v>224</v>
      </c>
      <c r="B72" s="13">
        <f>+B63+B64-B68+B70</f>
        <v>0</v>
      </c>
      <c r="C72" s="13">
        <f>+C63+C64-C68+C70</f>
        <v>0</v>
      </c>
      <c r="D72" s="13">
        <f>+D63+D64-D68+D70</f>
        <v>0</v>
      </c>
    </row>
    <row r="73" spans="1:4" x14ac:dyDescent="0.25">
      <c r="A73" s="39"/>
      <c r="B73" s="74"/>
      <c r="C73" s="74"/>
      <c r="D73" s="74"/>
    </row>
    <row r="74" spans="1:4" x14ac:dyDescent="0.25">
      <c r="A74" s="17" t="s">
        <v>225</v>
      </c>
      <c r="B74" s="13">
        <v>0</v>
      </c>
      <c r="C74" s="13">
        <v>0</v>
      </c>
      <c r="D74" s="13">
        <v>0</v>
      </c>
    </row>
    <row r="75" spans="1:4" x14ac:dyDescent="0.25">
      <c r="A75" s="49"/>
      <c r="B75" s="65"/>
      <c r="C75" s="65"/>
      <c r="D75" s="65"/>
    </row>
  </sheetData>
  <mergeCells count="5">
    <mergeCell ref="A1:D1"/>
    <mergeCell ref="A2:D2"/>
    <mergeCell ref="A3:D3"/>
    <mergeCell ref="A4:D4"/>
    <mergeCell ref="A5:D5"/>
  </mergeCells>
  <dataValidations count="1">
    <dataValidation type="decimal" allowBlank="1" showInputMessage="1" showErrorMessage="1" sqref="B63:D74 B29:D33 B8:D25 B37:D44 B48:D59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60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76"/>
  <sheetViews>
    <sheetView showGridLines="0" topLeftCell="A34" zoomScale="75" zoomScaleNormal="75" workbookViewId="0">
      <selection activeCell="B42" sqref="B42"/>
    </sheetView>
  </sheetViews>
  <sheetFormatPr baseColWidth="10" defaultColWidth="11" defaultRowHeight="15" x14ac:dyDescent="0.25"/>
  <cols>
    <col min="1" max="1" width="87" bestFit="1" customWidth="1"/>
    <col min="2" max="2" width="22.28515625" bestFit="1" customWidth="1"/>
    <col min="3" max="3" width="20.5703125" bestFit="1" customWidth="1"/>
    <col min="4" max="4" width="22.28515625" bestFit="1" customWidth="1"/>
    <col min="5" max="5" width="21.85546875" bestFit="1" customWidth="1"/>
    <col min="6" max="6" width="22.28515625" bestFit="1" customWidth="1"/>
    <col min="7" max="7" width="21.28515625" bestFit="1" customWidth="1"/>
    <col min="8" max="8" width="11" customWidth="1"/>
  </cols>
  <sheetData>
    <row r="1" spans="1:7" x14ac:dyDescent="0.25">
      <c r="A1" s="129" t="s">
        <v>226</v>
      </c>
      <c r="B1" s="130"/>
      <c r="C1" s="130"/>
      <c r="D1" s="130"/>
      <c r="E1" s="130"/>
      <c r="F1" s="130"/>
      <c r="G1" s="131"/>
    </row>
    <row r="2" spans="1:7" x14ac:dyDescent="0.25">
      <c r="A2" s="92" t="str">
        <f>'Formato 1'!A2</f>
        <v>Comisión Municipal de Cultura Física y Deporte de León, Guanajuato</v>
      </c>
      <c r="B2" s="93"/>
      <c r="C2" s="93"/>
      <c r="D2" s="93"/>
      <c r="E2" s="93"/>
      <c r="F2" s="93"/>
      <c r="G2" s="94"/>
    </row>
    <row r="3" spans="1:7" x14ac:dyDescent="0.25">
      <c r="A3" s="95" t="s">
        <v>227</v>
      </c>
      <c r="B3" s="96"/>
      <c r="C3" s="96"/>
      <c r="D3" s="96"/>
      <c r="E3" s="96"/>
      <c r="F3" s="96"/>
      <c r="G3" s="97"/>
    </row>
    <row r="4" spans="1:7" x14ac:dyDescent="0.25">
      <c r="A4" s="95" t="str">
        <f>'Formato 3'!A4</f>
        <v>Del 1 de enero al 31 de marzo de 2026</v>
      </c>
      <c r="B4" s="96"/>
      <c r="C4" s="96"/>
      <c r="D4" s="96"/>
      <c r="E4" s="96"/>
      <c r="F4" s="96"/>
      <c r="G4" s="97"/>
    </row>
    <row r="5" spans="1:7" x14ac:dyDescent="0.25">
      <c r="A5" s="98" t="s">
        <v>2</v>
      </c>
      <c r="B5" s="99"/>
      <c r="C5" s="99"/>
      <c r="D5" s="99"/>
      <c r="E5" s="99"/>
      <c r="F5" s="99"/>
      <c r="G5" s="100"/>
    </row>
    <row r="6" spans="1:7" x14ac:dyDescent="0.25">
      <c r="A6" s="142" t="s">
        <v>5</v>
      </c>
      <c r="B6" s="144" t="s">
        <v>228</v>
      </c>
      <c r="C6" s="144"/>
      <c r="D6" s="144"/>
      <c r="E6" s="144"/>
      <c r="F6" s="144"/>
      <c r="G6" s="144" t="s">
        <v>229</v>
      </c>
    </row>
    <row r="7" spans="1:7" ht="30" x14ac:dyDescent="0.25">
      <c r="A7" s="143"/>
      <c r="B7" s="24" t="s">
        <v>230</v>
      </c>
      <c r="C7" s="7" t="s">
        <v>231</v>
      </c>
      <c r="D7" s="24" t="s">
        <v>232</v>
      </c>
      <c r="E7" s="24" t="s">
        <v>190</v>
      </c>
      <c r="F7" s="24" t="s">
        <v>233</v>
      </c>
      <c r="G7" s="144"/>
    </row>
    <row r="8" spans="1:7" x14ac:dyDescent="0.25">
      <c r="A8" s="25" t="s">
        <v>234</v>
      </c>
      <c r="B8" s="74"/>
      <c r="C8" s="74"/>
      <c r="D8" s="74"/>
      <c r="E8" s="74"/>
      <c r="F8" s="74"/>
      <c r="G8" s="74"/>
    </row>
    <row r="9" spans="1:7" x14ac:dyDescent="0.25">
      <c r="A9" s="51" t="s">
        <v>235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</row>
    <row r="10" spans="1:7" x14ac:dyDescent="0.25">
      <c r="A10" s="51" t="s">
        <v>236</v>
      </c>
      <c r="B10" s="41">
        <v>0</v>
      </c>
      <c r="C10" s="41">
        <v>0</v>
      </c>
      <c r="D10" s="41">
        <v>0</v>
      </c>
      <c r="E10" s="41">
        <v>0</v>
      </c>
      <c r="F10" s="41">
        <v>0</v>
      </c>
      <c r="G10" s="41">
        <v>0</v>
      </c>
    </row>
    <row r="11" spans="1:7" x14ac:dyDescent="0.25">
      <c r="A11" s="51" t="s">
        <v>237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25">
      <c r="A12" s="51" t="s">
        <v>238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25">
      <c r="A13" s="51" t="s">
        <v>239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</row>
    <row r="14" spans="1:7" x14ac:dyDescent="0.25">
      <c r="A14" s="51" t="s">
        <v>240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25">
      <c r="A15" s="51" t="s">
        <v>241</v>
      </c>
      <c r="B15" s="41">
        <v>104948951</v>
      </c>
      <c r="C15" s="41">
        <v>0</v>
      </c>
      <c r="D15" s="41">
        <v>104948951</v>
      </c>
      <c r="E15" s="41">
        <v>22687647.390000001</v>
      </c>
      <c r="F15" s="41">
        <v>22687647.390000001</v>
      </c>
      <c r="G15" s="41">
        <v>-82261303.609999999</v>
      </c>
    </row>
    <row r="16" spans="1:7" x14ac:dyDescent="0.25">
      <c r="A16" s="75" t="s">
        <v>242</v>
      </c>
      <c r="B16" s="41">
        <f>+B17+B18+B19+B20+B21+B22+B23+B25+B24+B26+B27</f>
        <v>0</v>
      </c>
      <c r="C16" s="41">
        <f t="shared" ref="C16:G16" si="0">+C17+C18+C19+C20+C21+C22+C23+C25+C24+C26+C27</f>
        <v>0</v>
      </c>
      <c r="D16" s="41">
        <f t="shared" si="0"/>
        <v>0</v>
      </c>
      <c r="E16" s="41">
        <f t="shared" si="0"/>
        <v>0</v>
      </c>
      <c r="F16" s="41">
        <f t="shared" si="0"/>
        <v>0</v>
      </c>
      <c r="G16" s="41">
        <f t="shared" si="0"/>
        <v>0</v>
      </c>
    </row>
    <row r="17" spans="1:7" x14ac:dyDescent="0.25">
      <c r="A17" s="60" t="s">
        <v>243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25">
      <c r="A18" s="60" t="s">
        <v>244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25">
      <c r="A19" s="60" t="s">
        <v>245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25">
      <c r="A20" s="60" t="s">
        <v>246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25">
      <c r="A21" s="60" t="s">
        <v>247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25">
      <c r="A22" s="60" t="s">
        <v>248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25">
      <c r="A23" s="60" t="s">
        <v>249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25">
      <c r="A24" s="60" t="s">
        <v>250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25">
      <c r="A25" s="60" t="s">
        <v>251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25">
      <c r="A26" s="60" t="s">
        <v>252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25">
      <c r="A27" s="60" t="s">
        <v>253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25">
      <c r="A28" s="51" t="s">
        <v>254</v>
      </c>
      <c r="B28" s="41">
        <f>+B29+B30+B31+B32+B33</f>
        <v>0</v>
      </c>
      <c r="C28" s="41">
        <f t="shared" ref="C28:G28" si="1">+C29+C30+C31+C32+C33</f>
        <v>0</v>
      </c>
      <c r="D28" s="41">
        <f t="shared" si="1"/>
        <v>0</v>
      </c>
      <c r="E28" s="41">
        <f t="shared" si="1"/>
        <v>0</v>
      </c>
      <c r="F28" s="41">
        <f t="shared" si="1"/>
        <v>0</v>
      </c>
      <c r="G28" s="41">
        <f t="shared" si="1"/>
        <v>0</v>
      </c>
    </row>
    <row r="29" spans="1:7" x14ac:dyDescent="0.25">
      <c r="A29" s="60" t="s">
        <v>255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25">
      <c r="A30" s="60" t="s">
        <v>256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25">
      <c r="A31" s="60" t="s">
        <v>257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25">
      <c r="A32" s="60" t="s">
        <v>258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45" customHeight="1" x14ac:dyDescent="0.25">
      <c r="A33" s="60" t="s">
        <v>259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45" customHeight="1" x14ac:dyDescent="0.25">
      <c r="A34" s="51" t="s">
        <v>260</v>
      </c>
      <c r="B34" s="41">
        <v>79885970</v>
      </c>
      <c r="C34" s="41">
        <v>40608470.740000002</v>
      </c>
      <c r="D34" s="41">
        <v>120494440.73999999</v>
      </c>
      <c r="E34" s="41">
        <v>22903826.52</v>
      </c>
      <c r="F34" s="41">
        <v>22903826.52</v>
      </c>
      <c r="G34" s="41">
        <v>-56982143.479999997</v>
      </c>
    </row>
    <row r="35" spans="1:7" ht="14.45" customHeight="1" x14ac:dyDescent="0.25">
      <c r="A35" s="51" t="s">
        <v>261</v>
      </c>
      <c r="B35" s="41">
        <f>+B36</f>
        <v>0</v>
      </c>
      <c r="C35" s="41">
        <f t="shared" ref="C35:G35" si="2">+C36</f>
        <v>0</v>
      </c>
      <c r="D35" s="41">
        <f t="shared" si="2"/>
        <v>0</v>
      </c>
      <c r="E35" s="41">
        <f t="shared" si="2"/>
        <v>0</v>
      </c>
      <c r="F35" s="41">
        <f t="shared" si="2"/>
        <v>0</v>
      </c>
      <c r="G35" s="41">
        <f t="shared" si="2"/>
        <v>0</v>
      </c>
    </row>
    <row r="36" spans="1:7" ht="14.45" customHeight="1" x14ac:dyDescent="0.25">
      <c r="A36" s="60" t="s">
        <v>262</v>
      </c>
      <c r="B36" s="41">
        <v>0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</row>
    <row r="37" spans="1:7" ht="14.45" customHeight="1" x14ac:dyDescent="0.25">
      <c r="A37" s="51" t="s">
        <v>263</v>
      </c>
      <c r="B37" s="41">
        <f>+B38+B39</f>
        <v>0</v>
      </c>
      <c r="C37" s="41">
        <f t="shared" ref="C37:G37" si="3">+C38+C39</f>
        <v>0</v>
      </c>
      <c r="D37" s="41">
        <f t="shared" si="3"/>
        <v>0</v>
      </c>
      <c r="E37" s="41">
        <f t="shared" si="3"/>
        <v>0</v>
      </c>
      <c r="F37" s="41">
        <f t="shared" si="3"/>
        <v>0</v>
      </c>
      <c r="G37" s="41">
        <f t="shared" si="3"/>
        <v>0</v>
      </c>
    </row>
    <row r="38" spans="1:7" x14ac:dyDescent="0.25">
      <c r="A38" s="60" t="s">
        <v>264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</row>
    <row r="39" spans="1:7" x14ac:dyDescent="0.25">
      <c r="A39" s="60" t="s">
        <v>265</v>
      </c>
      <c r="B39" s="41">
        <v>0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</row>
    <row r="40" spans="1:7" x14ac:dyDescent="0.25">
      <c r="A40" s="39"/>
      <c r="B40" s="41"/>
      <c r="C40" s="41"/>
      <c r="D40" s="41"/>
      <c r="E40" s="41"/>
      <c r="F40" s="41"/>
      <c r="G40" s="41"/>
    </row>
    <row r="41" spans="1:7" x14ac:dyDescent="0.25">
      <c r="A41" s="3" t="s">
        <v>266</v>
      </c>
      <c r="B41" s="4">
        <f>+B9+B10+B11+B12+B13+B14+B15+B16+B28+B34+B35+B37</f>
        <v>184834921</v>
      </c>
      <c r="C41" s="4">
        <f t="shared" ref="C41:G41" si="4">+C9+C10+C11+C12+C13+C14+C15+C16+C28+C34+C35+C37</f>
        <v>40608470.740000002</v>
      </c>
      <c r="D41" s="4">
        <f t="shared" si="4"/>
        <v>225443391.74000001</v>
      </c>
      <c r="E41" s="4">
        <f t="shared" si="4"/>
        <v>45591473.909999996</v>
      </c>
      <c r="F41" s="4">
        <f t="shared" si="4"/>
        <v>45591473.909999996</v>
      </c>
      <c r="G41" s="4">
        <f t="shared" si="4"/>
        <v>-139243447.09</v>
      </c>
    </row>
    <row r="42" spans="1:7" x14ac:dyDescent="0.25">
      <c r="A42" s="3" t="s">
        <v>267</v>
      </c>
      <c r="B42" s="76"/>
      <c r="C42" s="76"/>
      <c r="D42" s="76"/>
      <c r="E42" s="76"/>
      <c r="F42" s="76"/>
      <c r="G42" s="4">
        <f>+G41</f>
        <v>-139243447.09</v>
      </c>
    </row>
    <row r="43" spans="1:7" x14ac:dyDescent="0.25">
      <c r="A43" s="39"/>
      <c r="B43" s="43"/>
      <c r="C43" s="43"/>
      <c r="D43" s="43"/>
      <c r="E43" s="43"/>
      <c r="F43" s="43"/>
      <c r="G43" s="43"/>
    </row>
    <row r="44" spans="1:7" x14ac:dyDescent="0.25">
      <c r="A44" s="3" t="s">
        <v>268</v>
      </c>
      <c r="B44" s="43"/>
      <c r="C44" s="43"/>
      <c r="D44" s="43"/>
      <c r="E44" s="43"/>
      <c r="F44" s="43"/>
      <c r="G44" s="43"/>
    </row>
    <row r="45" spans="1:7" x14ac:dyDescent="0.25">
      <c r="A45" s="51" t="s">
        <v>269</v>
      </c>
      <c r="B45" s="41">
        <f>+B46+B47+B48+B49+B50+B51+B52+B53</f>
        <v>0</v>
      </c>
      <c r="C45" s="41">
        <f t="shared" ref="C45:G45" si="5">+C46+C47+C48+C49+C50+C51+C52+C53</f>
        <v>0</v>
      </c>
      <c r="D45" s="41">
        <f t="shared" si="5"/>
        <v>0</v>
      </c>
      <c r="E45" s="41">
        <f t="shared" si="5"/>
        <v>0</v>
      </c>
      <c r="F45" s="41">
        <f t="shared" si="5"/>
        <v>0</v>
      </c>
      <c r="G45" s="41">
        <f t="shared" si="5"/>
        <v>0</v>
      </c>
    </row>
    <row r="46" spans="1:7" x14ac:dyDescent="0.25">
      <c r="A46" s="63" t="s">
        <v>270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25">
      <c r="A47" s="63" t="s">
        <v>271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25">
      <c r="A48" s="63" t="s">
        <v>272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ht="30" x14ac:dyDescent="0.25">
      <c r="A49" s="63" t="s">
        <v>273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25">
      <c r="A50" s="63" t="s">
        <v>274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25">
      <c r="A51" s="63" t="s">
        <v>275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ht="30" x14ac:dyDescent="0.25">
      <c r="A52" s="64" t="s">
        <v>276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25">
      <c r="A53" s="60" t="s">
        <v>277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25">
      <c r="A54" s="51" t="s">
        <v>278</v>
      </c>
      <c r="B54" s="41">
        <f>+B55+B56+B57+B58</f>
        <v>0</v>
      </c>
      <c r="C54" s="41">
        <f t="shared" ref="C54:G54" si="6">+C55+C56+C57+C58</f>
        <v>0</v>
      </c>
      <c r="D54" s="41">
        <f t="shared" si="6"/>
        <v>0</v>
      </c>
      <c r="E54" s="41">
        <f t="shared" si="6"/>
        <v>0</v>
      </c>
      <c r="F54" s="41">
        <f t="shared" si="6"/>
        <v>0</v>
      </c>
      <c r="G54" s="41">
        <f t="shared" si="6"/>
        <v>0</v>
      </c>
    </row>
    <row r="55" spans="1:7" x14ac:dyDescent="0.25">
      <c r="A55" s="64" t="s">
        <v>279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25">
      <c r="A56" s="63" t="s">
        <v>280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25">
      <c r="A57" s="63" t="s">
        <v>281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25">
      <c r="A58" s="64" t="s">
        <v>282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25">
      <c r="A59" s="51" t="s">
        <v>283</v>
      </c>
      <c r="B59" s="41">
        <f>+B60+B61</f>
        <v>0</v>
      </c>
      <c r="C59" s="41">
        <f t="shared" ref="C59:G59" si="7">+C60+C61</f>
        <v>0</v>
      </c>
      <c r="D59" s="41">
        <f t="shared" si="7"/>
        <v>0</v>
      </c>
      <c r="E59" s="41">
        <f t="shared" si="7"/>
        <v>0</v>
      </c>
      <c r="F59" s="41">
        <f t="shared" si="7"/>
        <v>0</v>
      </c>
      <c r="G59" s="41">
        <f t="shared" si="7"/>
        <v>0</v>
      </c>
    </row>
    <row r="60" spans="1:7" x14ac:dyDescent="0.25">
      <c r="A60" s="63" t="s">
        <v>284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25">
      <c r="A61" s="63" t="s">
        <v>285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25">
      <c r="A62" s="51" t="s">
        <v>286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25">
      <c r="A63" s="51" t="s">
        <v>287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25">
      <c r="A64" s="39"/>
      <c r="B64" s="43"/>
      <c r="C64" s="43"/>
      <c r="D64" s="43"/>
      <c r="E64" s="43"/>
      <c r="F64" s="43"/>
      <c r="G64" s="43"/>
    </row>
    <row r="65" spans="1:7" x14ac:dyDescent="0.25">
      <c r="A65" s="3" t="s">
        <v>288</v>
      </c>
      <c r="B65" s="4">
        <f>+B45+B54+B59+B62+B63</f>
        <v>0</v>
      </c>
      <c r="C65" s="4">
        <f t="shared" ref="C65:G65" si="8">+C45+C54+C59+C62+C63</f>
        <v>0</v>
      </c>
      <c r="D65" s="4">
        <f t="shared" si="8"/>
        <v>0</v>
      </c>
      <c r="E65" s="4">
        <f t="shared" si="8"/>
        <v>0</v>
      </c>
      <c r="F65" s="4">
        <f t="shared" si="8"/>
        <v>0</v>
      </c>
      <c r="G65" s="4">
        <f t="shared" si="8"/>
        <v>0</v>
      </c>
    </row>
    <row r="66" spans="1:7" x14ac:dyDescent="0.25">
      <c r="A66" s="39"/>
      <c r="B66" s="43"/>
      <c r="C66" s="43"/>
      <c r="D66" s="43"/>
      <c r="E66" s="43"/>
      <c r="F66" s="43"/>
      <c r="G66" s="43"/>
    </row>
    <row r="67" spans="1:7" x14ac:dyDescent="0.25">
      <c r="A67" s="3" t="s">
        <v>289</v>
      </c>
      <c r="B67" s="4">
        <f>+B68</f>
        <v>0</v>
      </c>
      <c r="C67" s="4">
        <f t="shared" ref="C67:G67" si="9">+C68</f>
        <v>0</v>
      </c>
      <c r="D67" s="4">
        <f t="shared" si="9"/>
        <v>0</v>
      </c>
      <c r="E67" s="4">
        <f t="shared" si="9"/>
        <v>0</v>
      </c>
      <c r="F67" s="4">
        <f t="shared" si="9"/>
        <v>0</v>
      </c>
      <c r="G67" s="4">
        <f t="shared" si="9"/>
        <v>0</v>
      </c>
    </row>
    <row r="68" spans="1:7" x14ac:dyDescent="0.25">
      <c r="A68" s="51" t="s">
        <v>290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25">
      <c r="A69" s="39"/>
      <c r="B69" s="43"/>
      <c r="C69" s="43"/>
      <c r="D69" s="43"/>
      <c r="E69" s="43"/>
      <c r="F69" s="43"/>
      <c r="G69" s="43"/>
    </row>
    <row r="70" spans="1:7" x14ac:dyDescent="0.25">
      <c r="A70" s="3" t="s">
        <v>291</v>
      </c>
      <c r="B70" s="4">
        <f>+B41+B65+B67</f>
        <v>184834921</v>
      </c>
      <c r="C70" s="4">
        <f t="shared" ref="C70:G70" si="10">+C41+C65+C67</f>
        <v>40608470.740000002</v>
      </c>
      <c r="D70" s="4">
        <f t="shared" si="10"/>
        <v>225443391.74000001</v>
      </c>
      <c r="E70" s="4">
        <f t="shared" si="10"/>
        <v>45591473.909999996</v>
      </c>
      <c r="F70" s="4">
        <f t="shared" si="10"/>
        <v>45591473.909999996</v>
      </c>
      <c r="G70" s="4">
        <f t="shared" si="10"/>
        <v>-139243447.09</v>
      </c>
    </row>
    <row r="71" spans="1:7" x14ac:dyDescent="0.25">
      <c r="A71" s="39"/>
      <c r="B71" s="43"/>
      <c r="C71" s="43"/>
      <c r="D71" s="43"/>
      <c r="E71" s="43"/>
      <c r="F71" s="43"/>
      <c r="G71" s="43"/>
    </row>
    <row r="72" spans="1:7" x14ac:dyDescent="0.25">
      <c r="A72" s="3" t="s">
        <v>292</v>
      </c>
      <c r="B72" s="43"/>
      <c r="C72" s="43"/>
      <c r="D72" s="43"/>
      <c r="E72" s="43"/>
      <c r="F72" s="43"/>
      <c r="G72" s="43"/>
    </row>
    <row r="73" spans="1:7" ht="30" x14ac:dyDescent="0.25">
      <c r="A73" s="56" t="s">
        <v>293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ht="30" x14ac:dyDescent="0.25">
      <c r="A74" s="56" t="s">
        <v>294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25">
      <c r="A75" s="17" t="s">
        <v>295</v>
      </c>
      <c r="B75" s="4">
        <f>+B73+B74</f>
        <v>0</v>
      </c>
      <c r="C75" s="4">
        <f t="shared" ref="C75:G75" si="11">+C73+C74</f>
        <v>0</v>
      </c>
      <c r="D75" s="4">
        <f t="shared" si="11"/>
        <v>0</v>
      </c>
      <c r="E75" s="4">
        <f t="shared" si="11"/>
        <v>0</v>
      </c>
      <c r="F75" s="4">
        <f t="shared" si="11"/>
        <v>0</v>
      </c>
      <c r="G75" s="4">
        <f t="shared" si="11"/>
        <v>0</v>
      </c>
    </row>
    <row r="76" spans="1:7" x14ac:dyDescent="0.25">
      <c r="A76" s="49"/>
      <c r="B76" s="65"/>
      <c r="C76" s="65"/>
      <c r="D76" s="65"/>
      <c r="E76" s="65"/>
      <c r="F76" s="65"/>
      <c r="G76" s="65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7" orientation="portrait" horizontalDpi="1200" verticalDpi="1200" r:id="rId1"/>
  <ignoredErrors>
    <ignoredError sqref="B16:G16 B45:G45 B28:G40 B54:G54 B59:G59 B65:G65 B67:G67 B75:G75 B70:G70 C41:G4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160"/>
  <sheetViews>
    <sheetView showGridLines="0" zoomScale="75" zoomScaleNormal="75" workbookViewId="0">
      <selection activeCell="J36" sqref="J36"/>
    </sheetView>
  </sheetViews>
  <sheetFormatPr baseColWidth="10" defaultColWidth="11" defaultRowHeight="15" x14ac:dyDescent="0.25"/>
  <cols>
    <col min="1" max="1" width="97" bestFit="1" customWidth="1"/>
    <col min="2" max="2" width="19.140625" customWidth="1"/>
    <col min="3" max="3" width="19.28515625" customWidth="1"/>
    <col min="4" max="6" width="19.140625" bestFit="1" customWidth="1"/>
    <col min="7" max="7" width="16.7109375" bestFit="1" customWidth="1"/>
    <col min="8" max="8" width="2.28515625" customWidth="1"/>
  </cols>
  <sheetData>
    <row r="1" spans="1:7" ht="33.6" customHeight="1" x14ac:dyDescent="0.25">
      <c r="A1" s="147" t="s">
        <v>296</v>
      </c>
      <c r="B1" s="130"/>
      <c r="C1" s="130"/>
      <c r="D1" s="130"/>
      <c r="E1" s="130"/>
      <c r="F1" s="130"/>
      <c r="G1" s="131"/>
    </row>
    <row r="2" spans="1:7" x14ac:dyDescent="0.25">
      <c r="A2" s="132" t="str">
        <f>'Formato 1'!A2</f>
        <v>Comisión Municipal de Cultura Física y Deporte de León, Guanajuato</v>
      </c>
      <c r="B2" s="133"/>
      <c r="C2" s="133"/>
      <c r="D2" s="133"/>
      <c r="E2" s="133"/>
      <c r="F2" s="133"/>
      <c r="G2" s="134"/>
    </row>
    <row r="3" spans="1:7" x14ac:dyDescent="0.25">
      <c r="A3" s="135" t="s">
        <v>297</v>
      </c>
      <c r="B3" s="136"/>
      <c r="C3" s="136"/>
      <c r="D3" s="136"/>
      <c r="E3" s="136"/>
      <c r="F3" s="136"/>
      <c r="G3" s="137"/>
    </row>
    <row r="4" spans="1:7" x14ac:dyDescent="0.25">
      <c r="A4" s="135" t="s">
        <v>298</v>
      </c>
      <c r="B4" s="136"/>
      <c r="C4" s="136"/>
      <c r="D4" s="136"/>
      <c r="E4" s="136"/>
      <c r="F4" s="136"/>
      <c r="G4" s="137"/>
    </row>
    <row r="5" spans="1:7" x14ac:dyDescent="0.25">
      <c r="A5" s="135" t="str">
        <f>'Formato 3'!A4</f>
        <v>Del 1 de enero al 31 de marzo de 2026</v>
      </c>
      <c r="B5" s="136"/>
      <c r="C5" s="136"/>
      <c r="D5" s="136"/>
      <c r="E5" s="136"/>
      <c r="F5" s="136"/>
      <c r="G5" s="137"/>
    </row>
    <row r="6" spans="1:7" x14ac:dyDescent="0.25">
      <c r="A6" s="138" t="s">
        <v>2</v>
      </c>
      <c r="B6" s="139"/>
      <c r="C6" s="139"/>
      <c r="D6" s="139"/>
      <c r="E6" s="139"/>
      <c r="F6" s="139"/>
      <c r="G6" s="140"/>
    </row>
    <row r="7" spans="1:7" x14ac:dyDescent="0.25">
      <c r="A7" s="145" t="s">
        <v>5</v>
      </c>
      <c r="B7" s="145" t="s">
        <v>299</v>
      </c>
      <c r="C7" s="145"/>
      <c r="D7" s="145"/>
      <c r="E7" s="145"/>
      <c r="F7" s="145"/>
      <c r="G7" s="146" t="s">
        <v>300</v>
      </c>
    </row>
    <row r="8" spans="1:7" ht="30" x14ac:dyDescent="0.25">
      <c r="A8" s="145"/>
      <c r="B8" s="7" t="s">
        <v>205</v>
      </c>
      <c r="C8" s="7" t="s">
        <v>301</v>
      </c>
      <c r="D8" s="7" t="s">
        <v>302</v>
      </c>
      <c r="E8" s="7" t="s">
        <v>190</v>
      </c>
      <c r="F8" s="7" t="s">
        <v>303</v>
      </c>
      <c r="G8" s="145"/>
    </row>
    <row r="9" spans="1:7" x14ac:dyDescent="0.25">
      <c r="A9" s="26" t="s">
        <v>304</v>
      </c>
      <c r="B9" s="66">
        <f>+B10+B18+B28+B38+B48+B58+B62+B71+B75</f>
        <v>184834921</v>
      </c>
      <c r="C9" s="66">
        <f t="shared" ref="C9:G9" si="0">+C10+C18+C28+C38+C48+C58+C62+C71+C75</f>
        <v>40608470.740000002</v>
      </c>
      <c r="D9" s="66">
        <f t="shared" si="0"/>
        <v>225443391.74000001</v>
      </c>
      <c r="E9" s="66">
        <f t="shared" si="0"/>
        <v>39971706.590000004</v>
      </c>
      <c r="F9" s="66">
        <f t="shared" si="0"/>
        <v>36002058.880000003</v>
      </c>
      <c r="G9" s="66">
        <f t="shared" si="0"/>
        <v>185471685.14999998</v>
      </c>
    </row>
    <row r="10" spans="1:7" x14ac:dyDescent="0.25">
      <c r="A10" s="67" t="s">
        <v>305</v>
      </c>
      <c r="B10" s="66">
        <f>SUM(B11:B17)</f>
        <v>76232144</v>
      </c>
      <c r="C10" s="66">
        <f t="shared" ref="C10:G10" si="1">SUM(C11:C17)</f>
        <v>0</v>
      </c>
      <c r="D10" s="66">
        <f t="shared" si="1"/>
        <v>76232144</v>
      </c>
      <c r="E10" s="66">
        <f t="shared" si="1"/>
        <v>16549542.760000002</v>
      </c>
      <c r="F10" s="66">
        <f t="shared" si="1"/>
        <v>16549542.760000002</v>
      </c>
      <c r="G10" s="66">
        <f t="shared" si="1"/>
        <v>59682601.240000002</v>
      </c>
    </row>
    <row r="11" spans="1:7" x14ac:dyDescent="0.25">
      <c r="A11" s="68" t="s">
        <v>306</v>
      </c>
      <c r="B11" s="58">
        <v>27105987</v>
      </c>
      <c r="C11" s="58">
        <v>59783.3</v>
      </c>
      <c r="D11" s="58">
        <v>27165770.300000001</v>
      </c>
      <c r="E11" s="58">
        <v>6321795.8799999999</v>
      </c>
      <c r="F11" s="58">
        <v>6321795.8799999999</v>
      </c>
      <c r="G11" s="58">
        <v>20843974.420000002</v>
      </c>
    </row>
    <row r="12" spans="1:7" x14ac:dyDescent="0.25">
      <c r="A12" s="68" t="s">
        <v>307</v>
      </c>
      <c r="B12" s="58">
        <v>8993512</v>
      </c>
      <c r="C12" s="58">
        <v>-106413</v>
      </c>
      <c r="D12" s="58">
        <v>8887099</v>
      </c>
      <c r="E12" s="58">
        <v>1663994.81</v>
      </c>
      <c r="F12" s="58">
        <v>1663994.81</v>
      </c>
      <c r="G12" s="58">
        <v>7223104.1900000004</v>
      </c>
    </row>
    <row r="13" spans="1:7" x14ac:dyDescent="0.25">
      <c r="A13" s="68" t="s">
        <v>308</v>
      </c>
      <c r="B13" s="58">
        <v>6310245</v>
      </c>
      <c r="C13" s="58">
        <v>204799.7</v>
      </c>
      <c r="D13" s="58">
        <v>6515044.7000000002</v>
      </c>
      <c r="E13" s="58">
        <v>1653060.22</v>
      </c>
      <c r="F13" s="58">
        <v>1653060.22</v>
      </c>
      <c r="G13" s="58">
        <v>4861984.4800000004</v>
      </c>
    </row>
    <row r="14" spans="1:7" x14ac:dyDescent="0.25">
      <c r="A14" s="68" t="s">
        <v>309</v>
      </c>
      <c r="B14" s="58">
        <v>12821490</v>
      </c>
      <c r="C14" s="58">
        <v>-189613</v>
      </c>
      <c r="D14" s="58">
        <v>12631877</v>
      </c>
      <c r="E14" s="58">
        <v>2332211.46</v>
      </c>
      <c r="F14" s="58">
        <v>2332211.46</v>
      </c>
      <c r="G14" s="58">
        <v>10299665.539999999</v>
      </c>
    </row>
    <row r="15" spans="1:7" x14ac:dyDescent="0.25">
      <c r="A15" s="68" t="s">
        <v>310</v>
      </c>
      <c r="B15" s="58">
        <v>20809326</v>
      </c>
      <c r="C15" s="58">
        <v>31443</v>
      </c>
      <c r="D15" s="58">
        <v>20840769</v>
      </c>
      <c r="E15" s="58">
        <v>4578480.3899999997</v>
      </c>
      <c r="F15" s="58">
        <v>4578480.3899999997</v>
      </c>
      <c r="G15" s="58">
        <v>16262288.609999999</v>
      </c>
    </row>
    <row r="16" spans="1:7" x14ac:dyDescent="0.25">
      <c r="A16" s="68" t="s">
        <v>311</v>
      </c>
      <c r="B16" s="58">
        <v>191584</v>
      </c>
      <c r="C16" s="58">
        <v>0</v>
      </c>
      <c r="D16" s="58">
        <v>191584</v>
      </c>
      <c r="E16" s="58">
        <v>0</v>
      </c>
      <c r="F16" s="58">
        <v>0</v>
      </c>
      <c r="G16" s="58">
        <v>191584</v>
      </c>
    </row>
    <row r="17" spans="1:7" x14ac:dyDescent="0.25">
      <c r="A17" s="68" t="s">
        <v>312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25">
      <c r="A18" s="67" t="s">
        <v>313</v>
      </c>
      <c r="B18" s="66">
        <f>SUM(B19:B27)</f>
        <v>16603960</v>
      </c>
      <c r="C18" s="66">
        <f t="shared" ref="C18:G18" si="2">SUM(C19:C27)</f>
        <v>7570481.2700000005</v>
      </c>
      <c r="D18" s="66">
        <f t="shared" si="2"/>
        <v>24174441.27</v>
      </c>
      <c r="E18" s="66">
        <f t="shared" si="2"/>
        <v>1856434.35</v>
      </c>
      <c r="F18" s="66">
        <f t="shared" si="2"/>
        <v>1439240.67</v>
      </c>
      <c r="G18" s="66">
        <f t="shared" si="2"/>
        <v>22318006.920000002</v>
      </c>
    </row>
    <row r="19" spans="1:7" x14ac:dyDescent="0.25">
      <c r="A19" s="68" t="s">
        <v>314</v>
      </c>
      <c r="B19" s="58">
        <v>1615064</v>
      </c>
      <c r="C19" s="58">
        <v>-800</v>
      </c>
      <c r="D19" s="58">
        <v>1614264</v>
      </c>
      <c r="E19" s="58">
        <v>184737.83</v>
      </c>
      <c r="F19" s="58">
        <v>183404.85</v>
      </c>
      <c r="G19" s="58">
        <v>1429526.17</v>
      </c>
    </row>
    <row r="20" spans="1:7" x14ac:dyDescent="0.25">
      <c r="A20" s="68" t="s">
        <v>315</v>
      </c>
      <c r="B20" s="58">
        <v>514755</v>
      </c>
      <c r="C20" s="58">
        <v>0</v>
      </c>
      <c r="D20" s="58">
        <v>514755</v>
      </c>
      <c r="E20" s="58">
        <v>20380.36</v>
      </c>
      <c r="F20" s="58">
        <v>16940.36</v>
      </c>
      <c r="G20" s="58">
        <v>494374.64</v>
      </c>
    </row>
    <row r="21" spans="1:7" x14ac:dyDescent="0.25">
      <c r="A21" s="68" t="s">
        <v>316</v>
      </c>
      <c r="B21" s="58">
        <v>0</v>
      </c>
      <c r="C21" s="58">
        <v>0</v>
      </c>
      <c r="D21" s="58">
        <v>0</v>
      </c>
      <c r="E21" s="58">
        <v>0</v>
      </c>
      <c r="F21" s="58">
        <v>0</v>
      </c>
      <c r="G21" s="58">
        <v>0</v>
      </c>
    </row>
    <row r="22" spans="1:7" x14ac:dyDescent="0.25">
      <c r="A22" s="68" t="s">
        <v>317</v>
      </c>
      <c r="B22" s="58">
        <v>3349921</v>
      </c>
      <c r="C22" s="58">
        <v>34117.9</v>
      </c>
      <c r="D22" s="58">
        <v>3384038.9</v>
      </c>
      <c r="E22" s="58">
        <v>117506.87</v>
      </c>
      <c r="F22" s="58">
        <v>83481.58</v>
      </c>
      <c r="G22" s="58">
        <v>3266532.03</v>
      </c>
    </row>
    <row r="23" spans="1:7" x14ac:dyDescent="0.25">
      <c r="A23" s="68" t="s">
        <v>318</v>
      </c>
      <c r="B23" s="58">
        <v>5176814</v>
      </c>
      <c r="C23" s="58">
        <v>5000</v>
      </c>
      <c r="D23" s="58">
        <v>5181814</v>
      </c>
      <c r="E23" s="58">
        <v>901849.02</v>
      </c>
      <c r="F23" s="58">
        <v>891806.82</v>
      </c>
      <c r="G23" s="58">
        <v>4279964.9800000004</v>
      </c>
    </row>
    <row r="24" spans="1:7" x14ac:dyDescent="0.25">
      <c r="A24" s="68" t="s">
        <v>319</v>
      </c>
      <c r="B24" s="58">
        <v>1078150</v>
      </c>
      <c r="C24" s="58">
        <v>50122.5</v>
      </c>
      <c r="D24" s="58">
        <v>1128272.5</v>
      </c>
      <c r="E24" s="58">
        <v>85317.61</v>
      </c>
      <c r="F24" s="58">
        <v>85317.61</v>
      </c>
      <c r="G24" s="58">
        <v>1042954.89</v>
      </c>
    </row>
    <row r="25" spans="1:7" x14ac:dyDescent="0.25">
      <c r="A25" s="68" t="s">
        <v>320</v>
      </c>
      <c r="B25" s="58">
        <v>3752060</v>
      </c>
      <c r="C25" s="58">
        <v>7462020.8700000001</v>
      </c>
      <c r="D25" s="58">
        <v>11214080.869999999</v>
      </c>
      <c r="E25" s="58">
        <v>437071.71</v>
      </c>
      <c r="F25" s="58">
        <v>95543.81</v>
      </c>
      <c r="G25" s="58">
        <v>10777009.16</v>
      </c>
    </row>
    <row r="26" spans="1:7" x14ac:dyDescent="0.25">
      <c r="A26" s="68" t="s">
        <v>321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25">
      <c r="A27" s="68" t="s">
        <v>322</v>
      </c>
      <c r="B27" s="58">
        <v>1117196</v>
      </c>
      <c r="C27" s="58">
        <v>20020</v>
      </c>
      <c r="D27" s="58">
        <v>1137216</v>
      </c>
      <c r="E27" s="58">
        <v>109570.95</v>
      </c>
      <c r="F27" s="58">
        <v>82745.64</v>
      </c>
      <c r="G27" s="58">
        <v>1027645.05</v>
      </c>
    </row>
    <row r="28" spans="1:7" x14ac:dyDescent="0.25">
      <c r="A28" s="67" t="s">
        <v>323</v>
      </c>
      <c r="B28" s="66">
        <f>SUM(B29:B37)</f>
        <v>52394722</v>
      </c>
      <c r="C28" s="66">
        <f t="shared" ref="C28:G28" si="3">SUM(C29:C37)</f>
        <v>26736989.469999999</v>
      </c>
      <c r="D28" s="66">
        <f t="shared" si="3"/>
        <v>79131711.469999999</v>
      </c>
      <c r="E28" s="66">
        <f t="shared" si="3"/>
        <v>7912264.9600000009</v>
      </c>
      <c r="F28" s="66">
        <f t="shared" si="3"/>
        <v>6922483.370000001</v>
      </c>
      <c r="G28" s="66">
        <f t="shared" si="3"/>
        <v>71219446.50999999</v>
      </c>
    </row>
    <row r="29" spans="1:7" x14ac:dyDescent="0.25">
      <c r="A29" s="68" t="s">
        <v>324</v>
      </c>
      <c r="B29" s="58">
        <v>11386987</v>
      </c>
      <c r="C29" s="58">
        <v>659111.29</v>
      </c>
      <c r="D29" s="58">
        <v>12046098.289999999</v>
      </c>
      <c r="E29" s="58">
        <v>2671292.54</v>
      </c>
      <c r="F29" s="58">
        <v>2475086.41</v>
      </c>
      <c r="G29" s="58">
        <v>9374805.75</v>
      </c>
    </row>
    <row r="30" spans="1:7" x14ac:dyDescent="0.25">
      <c r="A30" s="68" t="s">
        <v>325</v>
      </c>
      <c r="B30" s="58">
        <v>1393900</v>
      </c>
      <c r="C30" s="58">
        <v>3154108.09</v>
      </c>
      <c r="D30" s="58">
        <v>4548008.09</v>
      </c>
      <c r="E30" s="58">
        <v>248683.53</v>
      </c>
      <c r="F30" s="58">
        <v>228938.01</v>
      </c>
      <c r="G30" s="58">
        <v>4299324.5599999996</v>
      </c>
    </row>
    <row r="31" spans="1:7" x14ac:dyDescent="0.25">
      <c r="A31" s="68" t="s">
        <v>326</v>
      </c>
      <c r="B31" s="58">
        <v>20000588</v>
      </c>
      <c r="C31" s="58">
        <v>5540036.2999999998</v>
      </c>
      <c r="D31" s="58">
        <v>25540624.300000001</v>
      </c>
      <c r="E31" s="58">
        <v>3552216.51</v>
      </c>
      <c r="F31" s="58">
        <v>2968859.79</v>
      </c>
      <c r="G31" s="58">
        <v>21988407.789999999</v>
      </c>
    </row>
    <row r="32" spans="1:7" x14ac:dyDescent="0.25">
      <c r="A32" s="68" t="s">
        <v>327</v>
      </c>
      <c r="B32" s="58">
        <v>2536487</v>
      </c>
      <c r="C32" s="58">
        <v>-25300</v>
      </c>
      <c r="D32" s="58">
        <v>2511187</v>
      </c>
      <c r="E32" s="58">
        <v>345507.94</v>
      </c>
      <c r="F32" s="58">
        <v>295822.5</v>
      </c>
      <c r="G32" s="58">
        <v>2165679.06</v>
      </c>
    </row>
    <row r="33" spans="1:7" ht="14.45" customHeight="1" x14ac:dyDescent="0.25">
      <c r="A33" s="68" t="s">
        <v>328</v>
      </c>
      <c r="B33" s="58">
        <v>7537913</v>
      </c>
      <c r="C33" s="58">
        <v>-250000</v>
      </c>
      <c r="D33" s="58">
        <v>7287913</v>
      </c>
      <c r="E33" s="58">
        <v>453697.75</v>
      </c>
      <c r="F33" s="58">
        <v>329650.82</v>
      </c>
      <c r="G33" s="58">
        <v>6834215.25</v>
      </c>
    </row>
    <row r="34" spans="1:7" ht="14.45" customHeight="1" x14ac:dyDescent="0.25">
      <c r="A34" s="68" t="s">
        <v>329</v>
      </c>
      <c r="B34" s="58">
        <v>3579852</v>
      </c>
      <c r="C34" s="58">
        <v>1690999.79</v>
      </c>
      <c r="D34" s="58">
        <v>5270851.79</v>
      </c>
      <c r="E34" s="58">
        <v>135730.74</v>
      </c>
      <c r="F34" s="58">
        <v>134193.96</v>
      </c>
      <c r="G34" s="58">
        <v>5135121.05</v>
      </c>
    </row>
    <row r="35" spans="1:7" ht="14.45" customHeight="1" x14ac:dyDescent="0.25">
      <c r="A35" s="68" t="s">
        <v>330</v>
      </c>
      <c r="B35" s="58">
        <v>1932158</v>
      </c>
      <c r="C35" s="58">
        <v>4654190</v>
      </c>
      <c r="D35" s="58">
        <v>6586348</v>
      </c>
      <c r="E35" s="58">
        <v>78171.649999999994</v>
      </c>
      <c r="F35" s="58">
        <v>71384.649999999994</v>
      </c>
      <c r="G35" s="58">
        <v>6508176.3499999996</v>
      </c>
    </row>
    <row r="36" spans="1:7" ht="14.45" customHeight="1" x14ac:dyDescent="0.25">
      <c r="A36" s="68" t="s">
        <v>331</v>
      </c>
      <c r="B36" s="58">
        <v>2258397</v>
      </c>
      <c r="C36" s="58">
        <v>2353414</v>
      </c>
      <c r="D36" s="58">
        <v>4611811</v>
      </c>
      <c r="E36" s="58">
        <v>64450.55</v>
      </c>
      <c r="F36" s="58">
        <v>56033.48</v>
      </c>
      <c r="G36" s="58">
        <v>4547360.45</v>
      </c>
    </row>
    <row r="37" spans="1:7" ht="14.45" customHeight="1" x14ac:dyDescent="0.25">
      <c r="A37" s="68" t="s">
        <v>332</v>
      </c>
      <c r="B37" s="58">
        <v>1768440</v>
      </c>
      <c r="C37" s="58">
        <v>8960430</v>
      </c>
      <c r="D37" s="58">
        <v>10728870</v>
      </c>
      <c r="E37" s="58">
        <v>362513.75</v>
      </c>
      <c r="F37" s="58">
        <v>362513.75</v>
      </c>
      <c r="G37" s="58">
        <v>10366356.25</v>
      </c>
    </row>
    <row r="38" spans="1:7" x14ac:dyDescent="0.25">
      <c r="A38" s="67" t="s">
        <v>333</v>
      </c>
      <c r="B38" s="66">
        <f>SUM(B39:B47)</f>
        <v>38845545</v>
      </c>
      <c r="C38" s="66">
        <f t="shared" ref="C38:G38" si="4">SUM(C39:C47)</f>
        <v>6040000</v>
      </c>
      <c r="D38" s="66">
        <f t="shared" si="4"/>
        <v>44885545</v>
      </c>
      <c r="E38" s="66">
        <f t="shared" si="4"/>
        <v>13584302.960000001</v>
      </c>
      <c r="F38" s="66">
        <f t="shared" si="4"/>
        <v>11075492.060000001</v>
      </c>
      <c r="G38" s="66">
        <f t="shared" si="4"/>
        <v>31301242.039999999</v>
      </c>
    </row>
    <row r="39" spans="1:7" x14ac:dyDescent="0.25">
      <c r="A39" s="68" t="s">
        <v>334</v>
      </c>
      <c r="B39" s="58">
        <v>0</v>
      </c>
      <c r="C39" s="58">
        <v>0</v>
      </c>
      <c r="D39" s="58">
        <v>0</v>
      </c>
      <c r="E39" s="58">
        <v>0</v>
      </c>
      <c r="F39" s="58">
        <v>0</v>
      </c>
      <c r="G39" s="58">
        <v>0</v>
      </c>
    </row>
    <row r="40" spans="1:7" x14ac:dyDescent="0.25">
      <c r="A40" s="68" t="s">
        <v>335</v>
      </c>
      <c r="B40" s="58">
        <v>0</v>
      </c>
      <c r="C40" s="58">
        <v>0</v>
      </c>
      <c r="D40" s="58">
        <v>0</v>
      </c>
      <c r="E40" s="58">
        <v>0</v>
      </c>
      <c r="F40" s="58">
        <v>0</v>
      </c>
      <c r="G40" s="58">
        <v>0</v>
      </c>
    </row>
    <row r="41" spans="1:7" x14ac:dyDescent="0.25">
      <c r="A41" s="68" t="s">
        <v>336</v>
      </c>
      <c r="B41" s="58">
        <v>0</v>
      </c>
      <c r="C41" s="58">
        <v>0</v>
      </c>
      <c r="D41" s="58">
        <v>0</v>
      </c>
      <c r="E41" s="58">
        <v>0</v>
      </c>
      <c r="F41" s="58">
        <v>0</v>
      </c>
      <c r="G41" s="58">
        <v>0</v>
      </c>
    </row>
    <row r="42" spans="1:7" x14ac:dyDescent="0.25">
      <c r="A42" s="68" t="s">
        <v>337</v>
      </c>
      <c r="B42" s="58">
        <v>38845545</v>
      </c>
      <c r="C42" s="58">
        <v>6040000</v>
      </c>
      <c r="D42" s="58">
        <v>44885545</v>
      </c>
      <c r="E42" s="58">
        <v>13584302.960000001</v>
      </c>
      <c r="F42" s="58">
        <v>11075492.060000001</v>
      </c>
      <c r="G42" s="58">
        <v>31301242.039999999</v>
      </c>
    </row>
    <row r="43" spans="1:7" x14ac:dyDescent="0.25">
      <c r="A43" s="68" t="s">
        <v>338</v>
      </c>
      <c r="B43" s="58">
        <v>0</v>
      </c>
      <c r="C43" s="58">
        <v>0</v>
      </c>
      <c r="D43" s="58">
        <v>0</v>
      </c>
      <c r="E43" s="58">
        <v>0</v>
      </c>
      <c r="F43" s="58">
        <v>0</v>
      </c>
      <c r="G43" s="58">
        <v>0</v>
      </c>
    </row>
    <row r="44" spans="1:7" x14ac:dyDescent="0.25">
      <c r="A44" s="68" t="s">
        <v>339</v>
      </c>
      <c r="B44" s="58">
        <v>0</v>
      </c>
      <c r="C44" s="58">
        <v>0</v>
      </c>
      <c r="D44" s="58">
        <v>0</v>
      </c>
      <c r="E44" s="58">
        <v>0</v>
      </c>
      <c r="F44" s="58">
        <v>0</v>
      </c>
      <c r="G44" s="58">
        <v>0</v>
      </c>
    </row>
    <row r="45" spans="1:7" x14ac:dyDescent="0.25">
      <c r="A45" s="68" t="s">
        <v>340</v>
      </c>
      <c r="B45" s="58">
        <v>0</v>
      </c>
      <c r="C45" s="58">
        <v>0</v>
      </c>
      <c r="D45" s="58">
        <v>0</v>
      </c>
      <c r="E45" s="58">
        <v>0</v>
      </c>
      <c r="F45" s="58">
        <v>0</v>
      </c>
      <c r="G45" s="58">
        <v>0</v>
      </c>
    </row>
    <row r="46" spans="1:7" x14ac:dyDescent="0.25">
      <c r="A46" s="68" t="s">
        <v>341</v>
      </c>
      <c r="B46" s="58">
        <v>0</v>
      </c>
      <c r="C46" s="58">
        <v>0</v>
      </c>
      <c r="D46" s="58">
        <v>0</v>
      </c>
      <c r="E46" s="58">
        <v>0</v>
      </c>
      <c r="F46" s="58">
        <v>0</v>
      </c>
      <c r="G46" s="58">
        <v>0</v>
      </c>
    </row>
    <row r="47" spans="1:7" x14ac:dyDescent="0.25">
      <c r="A47" s="68" t="s">
        <v>342</v>
      </c>
      <c r="B47" s="58">
        <v>0</v>
      </c>
      <c r="C47" s="58">
        <v>0</v>
      </c>
      <c r="D47" s="58">
        <v>0</v>
      </c>
      <c r="E47" s="58">
        <v>0</v>
      </c>
      <c r="F47" s="58">
        <v>0</v>
      </c>
      <c r="G47" s="58">
        <v>0</v>
      </c>
    </row>
    <row r="48" spans="1:7" x14ac:dyDescent="0.25">
      <c r="A48" s="67" t="s">
        <v>343</v>
      </c>
      <c r="B48" s="66">
        <f>SUM(B49:B57)</f>
        <v>758550</v>
      </c>
      <c r="C48" s="66">
        <f t="shared" ref="C48:G48" si="5">SUM(C49:C57)</f>
        <v>261000</v>
      </c>
      <c r="D48" s="66">
        <f t="shared" si="5"/>
        <v>1019550</v>
      </c>
      <c r="E48" s="66">
        <f t="shared" si="5"/>
        <v>69161.56</v>
      </c>
      <c r="F48" s="66">
        <f t="shared" si="5"/>
        <v>15300.02</v>
      </c>
      <c r="G48" s="66">
        <f t="shared" si="5"/>
        <v>950388.44</v>
      </c>
    </row>
    <row r="49" spans="1:7" x14ac:dyDescent="0.25">
      <c r="A49" s="68" t="s">
        <v>344</v>
      </c>
      <c r="B49" s="58">
        <v>300050</v>
      </c>
      <c r="C49" s="58">
        <v>11000</v>
      </c>
      <c r="D49" s="58">
        <v>311050</v>
      </c>
      <c r="E49" s="58">
        <v>28361.54</v>
      </c>
      <c r="F49" s="58">
        <v>0</v>
      </c>
      <c r="G49" s="58">
        <v>282688.46000000002</v>
      </c>
    </row>
    <row r="50" spans="1:7" x14ac:dyDescent="0.25">
      <c r="A50" s="68" t="s">
        <v>345</v>
      </c>
      <c r="B50" s="58">
        <v>80000</v>
      </c>
      <c r="C50" s="58">
        <v>0</v>
      </c>
      <c r="D50" s="58">
        <v>80000</v>
      </c>
      <c r="E50" s="58">
        <v>25500</v>
      </c>
      <c r="F50" s="58">
        <v>0</v>
      </c>
      <c r="G50" s="58">
        <v>54500</v>
      </c>
    </row>
    <row r="51" spans="1:7" x14ac:dyDescent="0.25">
      <c r="A51" s="68" t="s">
        <v>346</v>
      </c>
      <c r="B51" s="58">
        <v>0</v>
      </c>
      <c r="C51" s="58">
        <v>0</v>
      </c>
      <c r="D51" s="58">
        <v>0</v>
      </c>
      <c r="E51" s="58">
        <v>0</v>
      </c>
      <c r="F51" s="58">
        <v>0</v>
      </c>
      <c r="G51" s="58">
        <v>0</v>
      </c>
    </row>
    <row r="52" spans="1:7" x14ac:dyDescent="0.25">
      <c r="A52" s="68" t="s">
        <v>347</v>
      </c>
      <c r="B52" s="58">
        <v>0</v>
      </c>
      <c r="C52" s="58">
        <v>0</v>
      </c>
      <c r="D52" s="58">
        <v>0</v>
      </c>
      <c r="E52" s="58">
        <v>0</v>
      </c>
      <c r="F52" s="58">
        <v>0</v>
      </c>
      <c r="G52" s="58">
        <v>0</v>
      </c>
    </row>
    <row r="53" spans="1:7" x14ac:dyDescent="0.25">
      <c r="A53" s="68" t="s">
        <v>348</v>
      </c>
      <c r="B53" s="58">
        <v>0</v>
      </c>
      <c r="C53" s="58">
        <v>0</v>
      </c>
      <c r="D53" s="58">
        <v>0</v>
      </c>
      <c r="E53" s="58">
        <v>0</v>
      </c>
      <c r="F53" s="58">
        <v>0</v>
      </c>
      <c r="G53" s="58">
        <v>0</v>
      </c>
    </row>
    <row r="54" spans="1:7" x14ac:dyDescent="0.25">
      <c r="A54" s="68" t="s">
        <v>349</v>
      </c>
      <c r="B54" s="58">
        <v>378500</v>
      </c>
      <c r="C54" s="58">
        <v>250000</v>
      </c>
      <c r="D54" s="58">
        <v>628500</v>
      </c>
      <c r="E54" s="58">
        <v>15300.02</v>
      </c>
      <c r="F54" s="58">
        <v>15300.02</v>
      </c>
      <c r="G54" s="58">
        <v>613199.98</v>
      </c>
    </row>
    <row r="55" spans="1:7" x14ac:dyDescent="0.25">
      <c r="A55" s="68" t="s">
        <v>350</v>
      </c>
      <c r="B55" s="58">
        <v>0</v>
      </c>
      <c r="C55" s="58">
        <v>0</v>
      </c>
      <c r="D55" s="58">
        <v>0</v>
      </c>
      <c r="E55" s="58">
        <v>0</v>
      </c>
      <c r="F55" s="58">
        <v>0</v>
      </c>
      <c r="G55" s="58">
        <v>0</v>
      </c>
    </row>
    <row r="56" spans="1:7" x14ac:dyDescent="0.25">
      <c r="A56" s="68" t="s">
        <v>351</v>
      </c>
      <c r="B56" s="58">
        <v>0</v>
      </c>
      <c r="C56" s="58">
        <v>0</v>
      </c>
      <c r="D56" s="58">
        <v>0</v>
      </c>
      <c r="E56" s="58">
        <v>0</v>
      </c>
      <c r="F56" s="58">
        <v>0</v>
      </c>
      <c r="G56" s="58">
        <v>0</v>
      </c>
    </row>
    <row r="57" spans="1:7" x14ac:dyDescent="0.25">
      <c r="A57" s="68" t="s">
        <v>352</v>
      </c>
      <c r="B57" s="58">
        <v>0</v>
      </c>
      <c r="C57" s="58">
        <v>0</v>
      </c>
      <c r="D57" s="58">
        <v>0</v>
      </c>
      <c r="E57" s="58">
        <v>0</v>
      </c>
      <c r="F57" s="58">
        <v>0</v>
      </c>
      <c r="G57" s="58">
        <v>0</v>
      </c>
    </row>
    <row r="58" spans="1:7" x14ac:dyDescent="0.25">
      <c r="A58" s="67" t="s">
        <v>353</v>
      </c>
      <c r="B58" s="66">
        <f>SUM(B59:B61)</f>
        <v>0</v>
      </c>
      <c r="C58" s="66">
        <f t="shared" ref="C58:G58" si="6">SUM(C59:C61)</f>
        <v>0</v>
      </c>
      <c r="D58" s="66">
        <f t="shared" si="6"/>
        <v>0</v>
      </c>
      <c r="E58" s="66">
        <f t="shared" si="6"/>
        <v>0</v>
      </c>
      <c r="F58" s="66">
        <f t="shared" si="6"/>
        <v>0</v>
      </c>
      <c r="G58" s="66">
        <f t="shared" si="6"/>
        <v>0</v>
      </c>
    </row>
    <row r="59" spans="1:7" x14ac:dyDescent="0.25">
      <c r="A59" s="68" t="s">
        <v>354</v>
      </c>
      <c r="B59" s="58">
        <v>0</v>
      </c>
      <c r="C59" s="58">
        <v>0</v>
      </c>
      <c r="D59" s="58">
        <v>0</v>
      </c>
      <c r="E59" s="58">
        <v>0</v>
      </c>
      <c r="F59" s="58">
        <v>0</v>
      </c>
      <c r="G59" s="58">
        <v>0</v>
      </c>
    </row>
    <row r="60" spans="1:7" x14ac:dyDescent="0.25">
      <c r="A60" s="68" t="s">
        <v>355</v>
      </c>
      <c r="B60" s="58">
        <v>0</v>
      </c>
      <c r="C60" s="58">
        <v>0</v>
      </c>
      <c r="D60" s="58">
        <v>0</v>
      </c>
      <c r="E60" s="58">
        <v>0</v>
      </c>
      <c r="F60" s="58">
        <v>0</v>
      </c>
      <c r="G60" s="58">
        <v>0</v>
      </c>
    </row>
    <row r="61" spans="1:7" x14ac:dyDescent="0.25">
      <c r="A61" s="68" t="s">
        <v>356</v>
      </c>
      <c r="B61" s="58">
        <v>0</v>
      </c>
      <c r="C61" s="58">
        <v>0</v>
      </c>
      <c r="D61" s="58">
        <v>0</v>
      </c>
      <c r="E61" s="58">
        <v>0</v>
      </c>
      <c r="F61" s="58">
        <v>0</v>
      </c>
      <c r="G61" s="58">
        <v>0</v>
      </c>
    </row>
    <row r="62" spans="1:7" x14ac:dyDescent="0.25">
      <c r="A62" s="67" t="s">
        <v>357</v>
      </c>
      <c r="B62" s="66">
        <f>SUM(B63:B70)</f>
        <v>0</v>
      </c>
      <c r="C62" s="66">
        <f t="shared" ref="C62:G62" si="7">SUM(C63:C70)</f>
        <v>0</v>
      </c>
      <c r="D62" s="66">
        <f t="shared" si="7"/>
        <v>0</v>
      </c>
      <c r="E62" s="66">
        <f t="shared" si="7"/>
        <v>0</v>
      </c>
      <c r="F62" s="66">
        <f t="shared" si="7"/>
        <v>0</v>
      </c>
      <c r="G62" s="66">
        <f t="shared" si="7"/>
        <v>0</v>
      </c>
    </row>
    <row r="63" spans="1:7" x14ac:dyDescent="0.25">
      <c r="A63" s="68" t="s">
        <v>358</v>
      </c>
      <c r="B63" s="58">
        <v>0</v>
      </c>
      <c r="C63" s="58">
        <v>0</v>
      </c>
      <c r="D63" s="58">
        <v>0</v>
      </c>
      <c r="E63" s="58">
        <v>0</v>
      </c>
      <c r="F63" s="58">
        <v>0</v>
      </c>
      <c r="G63" s="58">
        <v>0</v>
      </c>
    </row>
    <row r="64" spans="1:7" x14ac:dyDescent="0.25">
      <c r="A64" s="68" t="s">
        <v>359</v>
      </c>
      <c r="B64" s="58">
        <v>0</v>
      </c>
      <c r="C64" s="58">
        <v>0</v>
      </c>
      <c r="D64" s="58">
        <v>0</v>
      </c>
      <c r="E64" s="58">
        <v>0</v>
      </c>
      <c r="F64" s="58">
        <v>0</v>
      </c>
      <c r="G64" s="58">
        <v>0</v>
      </c>
    </row>
    <row r="65" spans="1:7" x14ac:dyDescent="0.25">
      <c r="A65" s="68" t="s">
        <v>360</v>
      </c>
      <c r="B65" s="58">
        <v>0</v>
      </c>
      <c r="C65" s="58">
        <v>0</v>
      </c>
      <c r="D65" s="58">
        <v>0</v>
      </c>
      <c r="E65" s="58">
        <v>0</v>
      </c>
      <c r="F65" s="58">
        <v>0</v>
      </c>
      <c r="G65" s="58">
        <v>0</v>
      </c>
    </row>
    <row r="66" spans="1:7" x14ac:dyDescent="0.25">
      <c r="A66" s="68" t="s">
        <v>361</v>
      </c>
      <c r="B66" s="58">
        <v>0</v>
      </c>
      <c r="C66" s="58">
        <v>0</v>
      </c>
      <c r="D66" s="58">
        <v>0</v>
      </c>
      <c r="E66" s="58">
        <v>0</v>
      </c>
      <c r="F66" s="58">
        <v>0</v>
      </c>
      <c r="G66" s="58">
        <v>0</v>
      </c>
    </row>
    <row r="67" spans="1:7" x14ac:dyDescent="0.25">
      <c r="A67" s="68" t="s">
        <v>362</v>
      </c>
      <c r="B67" s="58">
        <v>0</v>
      </c>
      <c r="C67" s="58">
        <v>0</v>
      </c>
      <c r="D67" s="58">
        <v>0</v>
      </c>
      <c r="E67" s="58">
        <v>0</v>
      </c>
      <c r="F67" s="58">
        <v>0</v>
      </c>
      <c r="G67" s="58">
        <v>0</v>
      </c>
    </row>
    <row r="68" spans="1:7" x14ac:dyDescent="0.25">
      <c r="A68" s="68" t="s">
        <v>363</v>
      </c>
      <c r="B68" s="58">
        <v>0</v>
      </c>
      <c r="C68" s="58">
        <v>0</v>
      </c>
      <c r="D68" s="58">
        <v>0</v>
      </c>
      <c r="E68" s="58">
        <v>0</v>
      </c>
      <c r="F68" s="58">
        <v>0</v>
      </c>
      <c r="G68" s="58">
        <v>0</v>
      </c>
    </row>
    <row r="69" spans="1:7" x14ac:dyDescent="0.25">
      <c r="A69" s="68" t="s">
        <v>364</v>
      </c>
      <c r="B69" s="58">
        <v>0</v>
      </c>
      <c r="C69" s="58">
        <v>0</v>
      </c>
      <c r="D69" s="58">
        <v>0</v>
      </c>
      <c r="E69" s="58">
        <v>0</v>
      </c>
      <c r="F69" s="58">
        <v>0</v>
      </c>
      <c r="G69" s="58">
        <v>0</v>
      </c>
    </row>
    <row r="70" spans="1:7" x14ac:dyDescent="0.25">
      <c r="A70" s="68" t="s">
        <v>365</v>
      </c>
      <c r="B70" s="58">
        <v>0</v>
      </c>
      <c r="C70" s="58">
        <v>0</v>
      </c>
      <c r="D70" s="58">
        <v>0</v>
      </c>
      <c r="E70" s="58">
        <v>0</v>
      </c>
      <c r="F70" s="58">
        <v>0</v>
      </c>
      <c r="G70" s="58">
        <v>0</v>
      </c>
    </row>
    <row r="71" spans="1:7" x14ac:dyDescent="0.25">
      <c r="A71" s="67" t="s">
        <v>366</v>
      </c>
      <c r="B71" s="66">
        <f>SUM(B72:B74)</f>
        <v>0</v>
      </c>
      <c r="C71" s="66">
        <f t="shared" ref="C71:G71" si="8">SUM(C72:C74)</f>
        <v>0</v>
      </c>
      <c r="D71" s="66">
        <f t="shared" si="8"/>
        <v>0</v>
      </c>
      <c r="E71" s="66">
        <f t="shared" si="8"/>
        <v>0</v>
      </c>
      <c r="F71" s="66">
        <f t="shared" si="8"/>
        <v>0</v>
      </c>
      <c r="G71" s="66">
        <f t="shared" si="8"/>
        <v>0</v>
      </c>
    </row>
    <row r="72" spans="1:7" x14ac:dyDescent="0.25">
      <c r="A72" s="68" t="s">
        <v>367</v>
      </c>
      <c r="B72" s="58">
        <v>0</v>
      </c>
      <c r="C72" s="58">
        <v>0</v>
      </c>
      <c r="D72" s="58">
        <v>0</v>
      </c>
      <c r="E72" s="58">
        <v>0</v>
      </c>
      <c r="F72" s="58">
        <v>0</v>
      </c>
      <c r="G72" s="58">
        <v>0</v>
      </c>
    </row>
    <row r="73" spans="1:7" x14ac:dyDescent="0.25">
      <c r="A73" s="68" t="s">
        <v>368</v>
      </c>
      <c r="B73" s="58">
        <v>0</v>
      </c>
      <c r="C73" s="58">
        <v>0</v>
      </c>
      <c r="D73" s="58">
        <v>0</v>
      </c>
      <c r="E73" s="58">
        <v>0</v>
      </c>
      <c r="F73" s="58">
        <v>0</v>
      </c>
      <c r="G73" s="58">
        <v>0</v>
      </c>
    </row>
    <row r="74" spans="1:7" x14ac:dyDescent="0.25">
      <c r="A74" s="68" t="s">
        <v>369</v>
      </c>
      <c r="B74" s="58">
        <v>0</v>
      </c>
      <c r="C74" s="58">
        <v>0</v>
      </c>
      <c r="D74" s="58">
        <v>0</v>
      </c>
      <c r="E74" s="58">
        <v>0</v>
      </c>
      <c r="F74" s="58">
        <v>0</v>
      </c>
      <c r="G74" s="58">
        <v>0</v>
      </c>
    </row>
    <row r="75" spans="1:7" x14ac:dyDescent="0.25">
      <c r="A75" s="67" t="s">
        <v>370</v>
      </c>
      <c r="B75" s="66">
        <f>SUM(B76:B82)</f>
        <v>0</v>
      </c>
      <c r="C75" s="66">
        <f t="shared" ref="C75:G75" si="9">SUM(C76:C82)</f>
        <v>0</v>
      </c>
      <c r="D75" s="66">
        <f t="shared" si="9"/>
        <v>0</v>
      </c>
      <c r="E75" s="66">
        <f t="shared" si="9"/>
        <v>0</v>
      </c>
      <c r="F75" s="66">
        <f t="shared" si="9"/>
        <v>0</v>
      </c>
      <c r="G75" s="66">
        <f t="shared" si="9"/>
        <v>0</v>
      </c>
    </row>
    <row r="76" spans="1:7" x14ac:dyDescent="0.25">
      <c r="A76" s="68" t="s">
        <v>371</v>
      </c>
      <c r="B76" s="58">
        <v>0</v>
      </c>
      <c r="C76" s="58">
        <v>0</v>
      </c>
      <c r="D76" s="58">
        <v>0</v>
      </c>
      <c r="E76" s="58">
        <v>0</v>
      </c>
      <c r="F76" s="58">
        <v>0</v>
      </c>
      <c r="G76" s="58">
        <v>0</v>
      </c>
    </row>
    <row r="77" spans="1:7" x14ac:dyDescent="0.25">
      <c r="A77" s="68" t="s">
        <v>372</v>
      </c>
      <c r="B77" s="58">
        <v>0</v>
      </c>
      <c r="C77" s="58">
        <v>0</v>
      </c>
      <c r="D77" s="58">
        <v>0</v>
      </c>
      <c r="E77" s="58">
        <v>0</v>
      </c>
      <c r="F77" s="58">
        <v>0</v>
      </c>
      <c r="G77" s="58">
        <v>0</v>
      </c>
    </row>
    <row r="78" spans="1:7" x14ac:dyDescent="0.25">
      <c r="A78" s="68" t="s">
        <v>373</v>
      </c>
      <c r="B78" s="58">
        <v>0</v>
      </c>
      <c r="C78" s="58">
        <v>0</v>
      </c>
      <c r="D78" s="58">
        <v>0</v>
      </c>
      <c r="E78" s="58">
        <v>0</v>
      </c>
      <c r="F78" s="58">
        <v>0</v>
      </c>
      <c r="G78" s="58">
        <v>0</v>
      </c>
    </row>
    <row r="79" spans="1:7" x14ac:dyDescent="0.25">
      <c r="A79" s="68" t="s">
        <v>374</v>
      </c>
      <c r="B79" s="58">
        <v>0</v>
      </c>
      <c r="C79" s="58">
        <v>0</v>
      </c>
      <c r="D79" s="58">
        <v>0</v>
      </c>
      <c r="E79" s="58">
        <v>0</v>
      </c>
      <c r="F79" s="58">
        <v>0</v>
      </c>
      <c r="G79" s="58">
        <v>0</v>
      </c>
    </row>
    <row r="80" spans="1:7" x14ac:dyDescent="0.25">
      <c r="A80" s="68" t="s">
        <v>375</v>
      </c>
      <c r="B80" s="58">
        <v>0</v>
      </c>
      <c r="C80" s="58">
        <v>0</v>
      </c>
      <c r="D80" s="58">
        <v>0</v>
      </c>
      <c r="E80" s="58">
        <v>0</v>
      </c>
      <c r="F80" s="58">
        <v>0</v>
      </c>
      <c r="G80" s="58">
        <v>0</v>
      </c>
    </row>
    <row r="81" spans="1:7" x14ac:dyDescent="0.25">
      <c r="A81" s="68" t="s">
        <v>376</v>
      </c>
      <c r="B81" s="58">
        <v>0</v>
      </c>
      <c r="C81" s="58">
        <v>0</v>
      </c>
      <c r="D81" s="58">
        <v>0</v>
      </c>
      <c r="E81" s="58">
        <v>0</v>
      </c>
      <c r="F81" s="58">
        <v>0</v>
      </c>
      <c r="G81" s="58">
        <v>0</v>
      </c>
    </row>
    <row r="82" spans="1:7" x14ac:dyDescent="0.25">
      <c r="A82" s="68" t="s">
        <v>377</v>
      </c>
      <c r="B82" s="58">
        <v>0</v>
      </c>
      <c r="C82" s="58">
        <v>0</v>
      </c>
      <c r="D82" s="58">
        <v>0</v>
      </c>
      <c r="E82" s="58">
        <v>0</v>
      </c>
      <c r="F82" s="58">
        <v>0</v>
      </c>
      <c r="G82" s="58">
        <v>0</v>
      </c>
    </row>
    <row r="83" spans="1:7" x14ac:dyDescent="0.25">
      <c r="A83" s="69"/>
      <c r="B83" s="58"/>
      <c r="C83" s="58"/>
      <c r="D83" s="58"/>
      <c r="E83" s="58"/>
      <c r="F83" s="58"/>
      <c r="G83" s="58"/>
    </row>
    <row r="84" spans="1:7" x14ac:dyDescent="0.25">
      <c r="A84" s="27" t="s">
        <v>378</v>
      </c>
      <c r="B84" s="66">
        <f>+B85+B93+B103+B113+B123+B133+B137+B146+B150</f>
        <v>0</v>
      </c>
      <c r="C84" s="66">
        <f t="shared" ref="C84:G84" si="10">+C85+C93+C103+C113+C123+C133+C137+C146+C150</f>
        <v>0</v>
      </c>
      <c r="D84" s="66">
        <f t="shared" si="10"/>
        <v>0</v>
      </c>
      <c r="E84" s="66">
        <f t="shared" si="10"/>
        <v>0</v>
      </c>
      <c r="F84" s="66">
        <f t="shared" si="10"/>
        <v>0</v>
      </c>
      <c r="G84" s="66">
        <f t="shared" si="10"/>
        <v>0</v>
      </c>
    </row>
    <row r="85" spans="1:7" x14ac:dyDescent="0.25">
      <c r="A85" s="67" t="s">
        <v>305</v>
      </c>
      <c r="B85" s="66">
        <f>SUM(B86:B92)</f>
        <v>0</v>
      </c>
      <c r="C85" s="66">
        <f t="shared" ref="C85:G85" si="11">SUM(C86:C92)</f>
        <v>0</v>
      </c>
      <c r="D85" s="66">
        <f t="shared" si="11"/>
        <v>0</v>
      </c>
      <c r="E85" s="66">
        <f t="shared" si="11"/>
        <v>0</v>
      </c>
      <c r="F85" s="66">
        <f t="shared" si="11"/>
        <v>0</v>
      </c>
      <c r="G85" s="66">
        <f t="shared" si="11"/>
        <v>0</v>
      </c>
    </row>
    <row r="86" spans="1:7" x14ac:dyDescent="0.25">
      <c r="A86" s="68" t="s">
        <v>306</v>
      </c>
      <c r="B86" s="58">
        <v>0</v>
      </c>
      <c r="C86" s="58">
        <v>0</v>
      </c>
      <c r="D86" s="58">
        <v>0</v>
      </c>
      <c r="E86" s="58">
        <v>0</v>
      </c>
      <c r="F86" s="58">
        <v>0</v>
      </c>
      <c r="G86" s="58">
        <v>0</v>
      </c>
    </row>
    <row r="87" spans="1:7" x14ac:dyDescent="0.25">
      <c r="A87" s="68" t="s">
        <v>307</v>
      </c>
      <c r="B87" s="58">
        <v>0</v>
      </c>
      <c r="C87" s="58">
        <v>0</v>
      </c>
      <c r="D87" s="58">
        <v>0</v>
      </c>
      <c r="E87" s="58">
        <v>0</v>
      </c>
      <c r="F87" s="58">
        <v>0</v>
      </c>
      <c r="G87" s="58">
        <v>0</v>
      </c>
    </row>
    <row r="88" spans="1:7" x14ac:dyDescent="0.25">
      <c r="A88" s="68" t="s">
        <v>308</v>
      </c>
      <c r="B88" s="58">
        <v>0</v>
      </c>
      <c r="C88" s="58">
        <v>0</v>
      </c>
      <c r="D88" s="58">
        <v>0</v>
      </c>
      <c r="E88" s="58">
        <v>0</v>
      </c>
      <c r="F88" s="58">
        <v>0</v>
      </c>
      <c r="G88" s="58">
        <v>0</v>
      </c>
    </row>
    <row r="89" spans="1:7" x14ac:dyDescent="0.25">
      <c r="A89" s="68" t="s">
        <v>309</v>
      </c>
      <c r="B89" s="58">
        <v>0</v>
      </c>
      <c r="C89" s="58">
        <v>0</v>
      </c>
      <c r="D89" s="58">
        <v>0</v>
      </c>
      <c r="E89" s="58">
        <v>0</v>
      </c>
      <c r="F89" s="58">
        <v>0</v>
      </c>
      <c r="G89" s="58">
        <v>0</v>
      </c>
    </row>
    <row r="90" spans="1:7" x14ac:dyDescent="0.25">
      <c r="A90" s="68" t="s">
        <v>310</v>
      </c>
      <c r="B90" s="58">
        <v>0</v>
      </c>
      <c r="C90" s="58">
        <v>0</v>
      </c>
      <c r="D90" s="58">
        <v>0</v>
      </c>
      <c r="E90" s="58">
        <v>0</v>
      </c>
      <c r="F90" s="58">
        <v>0</v>
      </c>
      <c r="G90" s="58">
        <v>0</v>
      </c>
    </row>
    <row r="91" spans="1:7" x14ac:dyDescent="0.25">
      <c r="A91" s="68" t="s">
        <v>311</v>
      </c>
      <c r="B91" s="58">
        <v>0</v>
      </c>
      <c r="C91" s="58">
        <v>0</v>
      </c>
      <c r="D91" s="58">
        <v>0</v>
      </c>
      <c r="E91" s="58">
        <v>0</v>
      </c>
      <c r="F91" s="58">
        <v>0</v>
      </c>
      <c r="G91" s="58">
        <v>0</v>
      </c>
    </row>
    <row r="92" spans="1:7" x14ac:dyDescent="0.25">
      <c r="A92" s="68" t="s">
        <v>312</v>
      </c>
      <c r="B92" s="58">
        <v>0</v>
      </c>
      <c r="C92" s="58">
        <v>0</v>
      </c>
      <c r="D92" s="58">
        <v>0</v>
      </c>
      <c r="E92" s="58">
        <v>0</v>
      </c>
      <c r="F92" s="58">
        <v>0</v>
      </c>
      <c r="G92" s="58">
        <v>0</v>
      </c>
    </row>
    <row r="93" spans="1:7" x14ac:dyDescent="0.25">
      <c r="A93" s="67" t="s">
        <v>313</v>
      </c>
      <c r="B93" s="66">
        <f>SUM(B94:B102)</f>
        <v>0</v>
      </c>
      <c r="C93" s="66">
        <f t="shared" ref="C93:G93" si="12">SUM(C94:C102)</f>
        <v>0</v>
      </c>
      <c r="D93" s="66">
        <f t="shared" si="12"/>
        <v>0</v>
      </c>
      <c r="E93" s="66">
        <f t="shared" si="12"/>
        <v>0</v>
      </c>
      <c r="F93" s="66">
        <f t="shared" si="12"/>
        <v>0</v>
      </c>
      <c r="G93" s="66">
        <f t="shared" si="12"/>
        <v>0</v>
      </c>
    </row>
    <row r="94" spans="1:7" x14ac:dyDescent="0.25">
      <c r="A94" s="68" t="s">
        <v>314</v>
      </c>
      <c r="B94" s="58">
        <v>0</v>
      </c>
      <c r="C94" s="58">
        <v>0</v>
      </c>
      <c r="D94" s="58">
        <v>0</v>
      </c>
      <c r="E94" s="58">
        <v>0</v>
      </c>
      <c r="F94" s="58">
        <v>0</v>
      </c>
      <c r="G94" s="58">
        <v>0</v>
      </c>
    </row>
    <row r="95" spans="1:7" x14ac:dyDescent="0.25">
      <c r="A95" s="68" t="s">
        <v>315</v>
      </c>
      <c r="B95" s="58">
        <v>0</v>
      </c>
      <c r="C95" s="58">
        <v>0</v>
      </c>
      <c r="D95" s="58">
        <v>0</v>
      </c>
      <c r="E95" s="58">
        <v>0</v>
      </c>
      <c r="F95" s="58">
        <v>0</v>
      </c>
      <c r="G95" s="58">
        <v>0</v>
      </c>
    </row>
    <row r="96" spans="1:7" x14ac:dyDescent="0.25">
      <c r="A96" s="68" t="s">
        <v>316</v>
      </c>
      <c r="B96" s="58">
        <v>0</v>
      </c>
      <c r="C96" s="58">
        <v>0</v>
      </c>
      <c r="D96" s="58">
        <v>0</v>
      </c>
      <c r="E96" s="58">
        <v>0</v>
      </c>
      <c r="F96" s="58">
        <v>0</v>
      </c>
      <c r="G96" s="58">
        <v>0</v>
      </c>
    </row>
    <row r="97" spans="1:7" x14ac:dyDescent="0.25">
      <c r="A97" s="68" t="s">
        <v>317</v>
      </c>
      <c r="B97" s="58">
        <v>0</v>
      </c>
      <c r="C97" s="58">
        <v>0</v>
      </c>
      <c r="D97" s="58">
        <v>0</v>
      </c>
      <c r="E97" s="58">
        <v>0</v>
      </c>
      <c r="F97" s="58">
        <v>0</v>
      </c>
      <c r="G97" s="58">
        <v>0</v>
      </c>
    </row>
    <row r="98" spans="1:7" x14ac:dyDescent="0.25">
      <c r="A98" s="70" t="s">
        <v>318</v>
      </c>
      <c r="B98" s="58">
        <v>0</v>
      </c>
      <c r="C98" s="58">
        <v>0</v>
      </c>
      <c r="D98" s="58">
        <v>0</v>
      </c>
      <c r="E98" s="58">
        <v>0</v>
      </c>
      <c r="F98" s="58">
        <v>0</v>
      </c>
      <c r="G98" s="58">
        <v>0</v>
      </c>
    </row>
    <row r="99" spans="1:7" x14ac:dyDescent="0.25">
      <c r="A99" s="68" t="s">
        <v>319</v>
      </c>
      <c r="B99" s="58">
        <v>0</v>
      </c>
      <c r="C99" s="58">
        <v>0</v>
      </c>
      <c r="D99" s="58">
        <v>0</v>
      </c>
      <c r="E99" s="58">
        <v>0</v>
      </c>
      <c r="F99" s="58">
        <v>0</v>
      </c>
      <c r="G99" s="58">
        <v>0</v>
      </c>
    </row>
    <row r="100" spans="1:7" x14ac:dyDescent="0.25">
      <c r="A100" s="68" t="s">
        <v>320</v>
      </c>
      <c r="B100" s="58">
        <v>0</v>
      </c>
      <c r="C100" s="58">
        <v>0</v>
      </c>
      <c r="D100" s="58">
        <v>0</v>
      </c>
      <c r="E100" s="58">
        <v>0</v>
      </c>
      <c r="F100" s="58">
        <v>0</v>
      </c>
      <c r="G100" s="58">
        <v>0</v>
      </c>
    </row>
    <row r="101" spans="1:7" x14ac:dyDescent="0.25">
      <c r="A101" s="68" t="s">
        <v>321</v>
      </c>
      <c r="B101" s="58">
        <v>0</v>
      </c>
      <c r="C101" s="58">
        <v>0</v>
      </c>
      <c r="D101" s="58">
        <v>0</v>
      </c>
      <c r="E101" s="58">
        <v>0</v>
      </c>
      <c r="F101" s="58">
        <v>0</v>
      </c>
      <c r="G101" s="58">
        <v>0</v>
      </c>
    </row>
    <row r="102" spans="1:7" x14ac:dyDescent="0.25">
      <c r="A102" s="68" t="s">
        <v>322</v>
      </c>
      <c r="B102" s="58">
        <v>0</v>
      </c>
      <c r="C102" s="58">
        <v>0</v>
      </c>
      <c r="D102" s="58">
        <v>0</v>
      </c>
      <c r="E102" s="58">
        <v>0</v>
      </c>
      <c r="F102" s="58">
        <v>0</v>
      </c>
      <c r="G102" s="58">
        <v>0</v>
      </c>
    </row>
    <row r="103" spans="1:7" x14ac:dyDescent="0.25">
      <c r="A103" s="67" t="s">
        <v>323</v>
      </c>
      <c r="B103" s="66">
        <f>SUM(B104:B112)</f>
        <v>0</v>
      </c>
      <c r="C103" s="66">
        <f t="shared" ref="C103:G103" si="13">SUM(C104:C112)</f>
        <v>0</v>
      </c>
      <c r="D103" s="66">
        <f t="shared" si="13"/>
        <v>0</v>
      </c>
      <c r="E103" s="66">
        <f t="shared" si="13"/>
        <v>0</v>
      </c>
      <c r="F103" s="66">
        <f t="shared" si="13"/>
        <v>0</v>
      </c>
      <c r="G103" s="66">
        <f t="shared" si="13"/>
        <v>0</v>
      </c>
    </row>
    <row r="104" spans="1:7" x14ac:dyDescent="0.25">
      <c r="A104" s="68" t="s">
        <v>324</v>
      </c>
      <c r="B104" s="58">
        <v>0</v>
      </c>
      <c r="C104" s="58">
        <v>0</v>
      </c>
      <c r="D104" s="58">
        <v>0</v>
      </c>
      <c r="E104" s="58">
        <v>0</v>
      </c>
      <c r="F104" s="58">
        <v>0</v>
      </c>
      <c r="G104" s="58">
        <v>0</v>
      </c>
    </row>
    <row r="105" spans="1:7" x14ac:dyDescent="0.25">
      <c r="A105" s="68" t="s">
        <v>325</v>
      </c>
      <c r="B105" s="58">
        <v>0</v>
      </c>
      <c r="C105" s="58">
        <v>0</v>
      </c>
      <c r="D105" s="58">
        <v>0</v>
      </c>
      <c r="E105" s="58">
        <v>0</v>
      </c>
      <c r="F105" s="58">
        <v>0</v>
      </c>
      <c r="G105" s="58">
        <v>0</v>
      </c>
    </row>
    <row r="106" spans="1:7" x14ac:dyDescent="0.25">
      <c r="A106" s="68" t="s">
        <v>326</v>
      </c>
      <c r="B106" s="58">
        <v>0</v>
      </c>
      <c r="C106" s="58">
        <v>0</v>
      </c>
      <c r="D106" s="58">
        <v>0</v>
      </c>
      <c r="E106" s="58">
        <v>0</v>
      </c>
      <c r="F106" s="58">
        <v>0</v>
      </c>
      <c r="G106" s="58">
        <v>0</v>
      </c>
    </row>
    <row r="107" spans="1:7" x14ac:dyDescent="0.25">
      <c r="A107" s="68" t="s">
        <v>327</v>
      </c>
      <c r="B107" s="58">
        <v>0</v>
      </c>
      <c r="C107" s="58">
        <v>0</v>
      </c>
      <c r="D107" s="58">
        <v>0</v>
      </c>
      <c r="E107" s="58">
        <v>0</v>
      </c>
      <c r="F107" s="58">
        <v>0</v>
      </c>
      <c r="G107" s="58">
        <v>0</v>
      </c>
    </row>
    <row r="108" spans="1:7" x14ac:dyDescent="0.25">
      <c r="A108" s="68" t="s">
        <v>328</v>
      </c>
      <c r="B108" s="58">
        <v>0</v>
      </c>
      <c r="C108" s="58">
        <v>0</v>
      </c>
      <c r="D108" s="58">
        <v>0</v>
      </c>
      <c r="E108" s="58">
        <v>0</v>
      </c>
      <c r="F108" s="58">
        <v>0</v>
      </c>
      <c r="G108" s="58">
        <v>0</v>
      </c>
    </row>
    <row r="109" spans="1:7" x14ac:dyDescent="0.25">
      <c r="A109" s="68" t="s">
        <v>329</v>
      </c>
      <c r="B109" s="58">
        <v>0</v>
      </c>
      <c r="C109" s="58">
        <v>0</v>
      </c>
      <c r="D109" s="58">
        <v>0</v>
      </c>
      <c r="E109" s="58">
        <v>0</v>
      </c>
      <c r="F109" s="58">
        <v>0</v>
      </c>
      <c r="G109" s="58">
        <v>0</v>
      </c>
    </row>
    <row r="110" spans="1:7" x14ac:dyDescent="0.25">
      <c r="A110" s="68" t="s">
        <v>330</v>
      </c>
      <c r="B110" s="58">
        <v>0</v>
      </c>
      <c r="C110" s="58">
        <v>0</v>
      </c>
      <c r="D110" s="58">
        <v>0</v>
      </c>
      <c r="E110" s="58">
        <v>0</v>
      </c>
      <c r="F110" s="58">
        <v>0</v>
      </c>
      <c r="G110" s="58">
        <v>0</v>
      </c>
    </row>
    <row r="111" spans="1:7" x14ac:dyDescent="0.25">
      <c r="A111" s="68" t="s">
        <v>331</v>
      </c>
      <c r="B111" s="58">
        <v>0</v>
      </c>
      <c r="C111" s="58">
        <v>0</v>
      </c>
      <c r="D111" s="58">
        <v>0</v>
      </c>
      <c r="E111" s="58">
        <v>0</v>
      </c>
      <c r="F111" s="58">
        <v>0</v>
      </c>
      <c r="G111" s="58">
        <v>0</v>
      </c>
    </row>
    <row r="112" spans="1:7" x14ac:dyDescent="0.25">
      <c r="A112" s="68" t="s">
        <v>332</v>
      </c>
      <c r="B112" s="58">
        <v>0</v>
      </c>
      <c r="C112" s="58">
        <v>0</v>
      </c>
      <c r="D112" s="58">
        <v>0</v>
      </c>
      <c r="E112" s="58">
        <v>0</v>
      </c>
      <c r="F112" s="58">
        <v>0</v>
      </c>
      <c r="G112" s="58">
        <v>0</v>
      </c>
    </row>
    <row r="113" spans="1:7" x14ac:dyDescent="0.25">
      <c r="A113" s="67" t="s">
        <v>333</v>
      </c>
      <c r="B113" s="66">
        <f>SUM(B114:B122)</f>
        <v>0</v>
      </c>
      <c r="C113" s="66">
        <f t="shared" ref="C113:G113" si="14">SUM(C114:C122)</f>
        <v>0</v>
      </c>
      <c r="D113" s="66">
        <f t="shared" si="14"/>
        <v>0</v>
      </c>
      <c r="E113" s="66">
        <f t="shared" si="14"/>
        <v>0</v>
      </c>
      <c r="F113" s="66">
        <f t="shared" si="14"/>
        <v>0</v>
      </c>
      <c r="G113" s="66">
        <f t="shared" si="14"/>
        <v>0</v>
      </c>
    </row>
    <row r="114" spans="1:7" x14ac:dyDescent="0.25">
      <c r="A114" s="68" t="s">
        <v>334</v>
      </c>
      <c r="B114" s="58">
        <v>0</v>
      </c>
      <c r="C114" s="58">
        <v>0</v>
      </c>
      <c r="D114" s="58">
        <v>0</v>
      </c>
      <c r="E114" s="58">
        <v>0</v>
      </c>
      <c r="F114" s="58">
        <v>0</v>
      </c>
      <c r="G114" s="58">
        <v>0</v>
      </c>
    </row>
    <row r="115" spans="1:7" x14ac:dyDescent="0.25">
      <c r="A115" s="68" t="s">
        <v>335</v>
      </c>
      <c r="B115" s="58">
        <v>0</v>
      </c>
      <c r="C115" s="58">
        <v>0</v>
      </c>
      <c r="D115" s="58">
        <v>0</v>
      </c>
      <c r="E115" s="58">
        <v>0</v>
      </c>
      <c r="F115" s="58">
        <v>0</v>
      </c>
      <c r="G115" s="58">
        <v>0</v>
      </c>
    </row>
    <row r="116" spans="1:7" x14ac:dyDescent="0.25">
      <c r="A116" s="68" t="s">
        <v>336</v>
      </c>
      <c r="B116" s="58">
        <v>0</v>
      </c>
      <c r="C116" s="58">
        <v>0</v>
      </c>
      <c r="D116" s="58">
        <v>0</v>
      </c>
      <c r="E116" s="58">
        <v>0</v>
      </c>
      <c r="F116" s="58">
        <v>0</v>
      </c>
      <c r="G116" s="58">
        <v>0</v>
      </c>
    </row>
    <row r="117" spans="1:7" x14ac:dyDescent="0.25">
      <c r="A117" s="68" t="s">
        <v>337</v>
      </c>
      <c r="B117" s="58">
        <v>0</v>
      </c>
      <c r="C117" s="58">
        <v>0</v>
      </c>
      <c r="D117" s="58">
        <v>0</v>
      </c>
      <c r="E117" s="58">
        <v>0</v>
      </c>
      <c r="F117" s="58">
        <v>0</v>
      </c>
      <c r="G117" s="58">
        <v>0</v>
      </c>
    </row>
    <row r="118" spans="1:7" x14ac:dyDescent="0.25">
      <c r="A118" s="68" t="s">
        <v>338</v>
      </c>
      <c r="B118" s="58">
        <v>0</v>
      </c>
      <c r="C118" s="58">
        <v>0</v>
      </c>
      <c r="D118" s="58">
        <v>0</v>
      </c>
      <c r="E118" s="58">
        <v>0</v>
      </c>
      <c r="F118" s="58">
        <v>0</v>
      </c>
      <c r="G118" s="58">
        <v>0</v>
      </c>
    </row>
    <row r="119" spans="1:7" x14ac:dyDescent="0.25">
      <c r="A119" s="68" t="s">
        <v>339</v>
      </c>
      <c r="B119" s="58">
        <v>0</v>
      </c>
      <c r="C119" s="58">
        <v>0</v>
      </c>
      <c r="D119" s="58">
        <v>0</v>
      </c>
      <c r="E119" s="58">
        <v>0</v>
      </c>
      <c r="F119" s="58">
        <v>0</v>
      </c>
      <c r="G119" s="58">
        <v>0</v>
      </c>
    </row>
    <row r="120" spans="1:7" x14ac:dyDescent="0.25">
      <c r="A120" s="68" t="s">
        <v>340</v>
      </c>
      <c r="B120" s="58">
        <v>0</v>
      </c>
      <c r="C120" s="58">
        <v>0</v>
      </c>
      <c r="D120" s="58">
        <v>0</v>
      </c>
      <c r="E120" s="58">
        <v>0</v>
      </c>
      <c r="F120" s="58">
        <v>0</v>
      </c>
      <c r="G120" s="58">
        <v>0</v>
      </c>
    </row>
    <row r="121" spans="1:7" x14ac:dyDescent="0.25">
      <c r="A121" s="68" t="s">
        <v>341</v>
      </c>
      <c r="B121" s="58">
        <v>0</v>
      </c>
      <c r="C121" s="58">
        <v>0</v>
      </c>
      <c r="D121" s="58">
        <v>0</v>
      </c>
      <c r="E121" s="58">
        <v>0</v>
      </c>
      <c r="F121" s="58">
        <v>0</v>
      </c>
      <c r="G121" s="58">
        <v>0</v>
      </c>
    </row>
    <row r="122" spans="1:7" x14ac:dyDescent="0.25">
      <c r="A122" s="68" t="s">
        <v>342</v>
      </c>
      <c r="B122" s="58">
        <v>0</v>
      </c>
      <c r="C122" s="58">
        <v>0</v>
      </c>
      <c r="D122" s="58">
        <v>0</v>
      </c>
      <c r="E122" s="58">
        <v>0</v>
      </c>
      <c r="F122" s="58">
        <v>0</v>
      </c>
      <c r="G122" s="58">
        <v>0</v>
      </c>
    </row>
    <row r="123" spans="1:7" x14ac:dyDescent="0.25">
      <c r="A123" s="67" t="s">
        <v>343</v>
      </c>
      <c r="B123" s="66">
        <f>SUM(B124:B132)</f>
        <v>0</v>
      </c>
      <c r="C123" s="66">
        <f t="shared" ref="C123:G123" si="15">SUM(C124:C132)</f>
        <v>0</v>
      </c>
      <c r="D123" s="66">
        <f t="shared" si="15"/>
        <v>0</v>
      </c>
      <c r="E123" s="66">
        <f t="shared" si="15"/>
        <v>0</v>
      </c>
      <c r="F123" s="66">
        <f t="shared" si="15"/>
        <v>0</v>
      </c>
      <c r="G123" s="66">
        <f t="shared" si="15"/>
        <v>0</v>
      </c>
    </row>
    <row r="124" spans="1:7" x14ac:dyDescent="0.25">
      <c r="A124" s="68" t="s">
        <v>344</v>
      </c>
      <c r="B124" s="58">
        <v>0</v>
      </c>
      <c r="C124" s="58">
        <v>0</v>
      </c>
      <c r="D124" s="58">
        <v>0</v>
      </c>
      <c r="E124" s="58">
        <v>0</v>
      </c>
      <c r="F124" s="58">
        <v>0</v>
      </c>
      <c r="G124" s="58">
        <v>0</v>
      </c>
    </row>
    <row r="125" spans="1:7" x14ac:dyDescent="0.25">
      <c r="A125" s="68" t="s">
        <v>345</v>
      </c>
      <c r="B125" s="58">
        <v>0</v>
      </c>
      <c r="C125" s="58">
        <v>0</v>
      </c>
      <c r="D125" s="58">
        <v>0</v>
      </c>
      <c r="E125" s="58">
        <v>0</v>
      </c>
      <c r="F125" s="58">
        <v>0</v>
      </c>
      <c r="G125" s="58">
        <v>0</v>
      </c>
    </row>
    <row r="126" spans="1:7" x14ac:dyDescent="0.25">
      <c r="A126" s="68" t="s">
        <v>346</v>
      </c>
      <c r="B126" s="58">
        <v>0</v>
      </c>
      <c r="C126" s="58">
        <v>0</v>
      </c>
      <c r="D126" s="58">
        <v>0</v>
      </c>
      <c r="E126" s="58">
        <v>0</v>
      </c>
      <c r="F126" s="58">
        <v>0</v>
      </c>
      <c r="G126" s="58">
        <v>0</v>
      </c>
    </row>
    <row r="127" spans="1:7" x14ac:dyDescent="0.25">
      <c r="A127" s="68" t="s">
        <v>347</v>
      </c>
      <c r="B127" s="58">
        <v>0</v>
      </c>
      <c r="C127" s="58">
        <v>0</v>
      </c>
      <c r="D127" s="58">
        <v>0</v>
      </c>
      <c r="E127" s="58">
        <v>0</v>
      </c>
      <c r="F127" s="58">
        <v>0</v>
      </c>
      <c r="G127" s="58">
        <v>0</v>
      </c>
    </row>
    <row r="128" spans="1:7" x14ac:dyDescent="0.25">
      <c r="A128" s="68" t="s">
        <v>348</v>
      </c>
      <c r="B128" s="58">
        <v>0</v>
      </c>
      <c r="C128" s="58">
        <v>0</v>
      </c>
      <c r="D128" s="58">
        <v>0</v>
      </c>
      <c r="E128" s="58">
        <v>0</v>
      </c>
      <c r="F128" s="58">
        <v>0</v>
      </c>
      <c r="G128" s="58">
        <v>0</v>
      </c>
    </row>
    <row r="129" spans="1:7" x14ac:dyDescent="0.25">
      <c r="A129" s="68" t="s">
        <v>349</v>
      </c>
      <c r="B129" s="58">
        <v>0</v>
      </c>
      <c r="C129" s="58">
        <v>0</v>
      </c>
      <c r="D129" s="58">
        <v>0</v>
      </c>
      <c r="E129" s="58">
        <v>0</v>
      </c>
      <c r="F129" s="58">
        <v>0</v>
      </c>
      <c r="G129" s="58">
        <v>0</v>
      </c>
    </row>
    <row r="130" spans="1:7" x14ac:dyDescent="0.25">
      <c r="A130" s="68" t="s">
        <v>350</v>
      </c>
      <c r="B130" s="58">
        <v>0</v>
      </c>
      <c r="C130" s="58">
        <v>0</v>
      </c>
      <c r="D130" s="58">
        <v>0</v>
      </c>
      <c r="E130" s="58">
        <v>0</v>
      </c>
      <c r="F130" s="58">
        <v>0</v>
      </c>
      <c r="G130" s="58">
        <v>0</v>
      </c>
    </row>
    <row r="131" spans="1:7" x14ac:dyDescent="0.25">
      <c r="A131" s="68" t="s">
        <v>351</v>
      </c>
      <c r="B131" s="58">
        <v>0</v>
      </c>
      <c r="C131" s="58">
        <v>0</v>
      </c>
      <c r="D131" s="58">
        <v>0</v>
      </c>
      <c r="E131" s="58">
        <v>0</v>
      </c>
      <c r="F131" s="58">
        <v>0</v>
      </c>
      <c r="G131" s="58">
        <v>0</v>
      </c>
    </row>
    <row r="132" spans="1:7" x14ac:dyDescent="0.25">
      <c r="A132" s="68" t="s">
        <v>352</v>
      </c>
      <c r="B132" s="58">
        <v>0</v>
      </c>
      <c r="C132" s="58">
        <v>0</v>
      </c>
      <c r="D132" s="58">
        <v>0</v>
      </c>
      <c r="E132" s="58">
        <v>0</v>
      </c>
      <c r="F132" s="58">
        <v>0</v>
      </c>
      <c r="G132" s="58">
        <v>0</v>
      </c>
    </row>
    <row r="133" spans="1:7" x14ac:dyDescent="0.25">
      <c r="A133" s="67" t="s">
        <v>353</v>
      </c>
      <c r="B133" s="66">
        <f>SUM(B134:B136)</f>
        <v>0</v>
      </c>
      <c r="C133" s="66">
        <f t="shared" ref="C133:G133" si="16">SUM(C134:C136)</f>
        <v>0</v>
      </c>
      <c r="D133" s="66">
        <f t="shared" si="16"/>
        <v>0</v>
      </c>
      <c r="E133" s="66">
        <f t="shared" si="16"/>
        <v>0</v>
      </c>
      <c r="F133" s="66">
        <f t="shared" si="16"/>
        <v>0</v>
      </c>
      <c r="G133" s="66">
        <f t="shared" si="16"/>
        <v>0</v>
      </c>
    </row>
    <row r="134" spans="1:7" x14ac:dyDescent="0.25">
      <c r="A134" s="68" t="s">
        <v>354</v>
      </c>
      <c r="B134" s="58">
        <v>0</v>
      </c>
      <c r="C134" s="58">
        <v>0</v>
      </c>
      <c r="D134" s="58">
        <v>0</v>
      </c>
      <c r="E134" s="58">
        <v>0</v>
      </c>
      <c r="F134" s="58">
        <v>0</v>
      </c>
      <c r="G134" s="58">
        <v>0</v>
      </c>
    </row>
    <row r="135" spans="1:7" x14ac:dyDescent="0.25">
      <c r="A135" s="68" t="s">
        <v>355</v>
      </c>
      <c r="B135" s="58">
        <v>0</v>
      </c>
      <c r="C135" s="58">
        <v>0</v>
      </c>
      <c r="D135" s="58">
        <v>0</v>
      </c>
      <c r="E135" s="58">
        <v>0</v>
      </c>
      <c r="F135" s="58">
        <v>0</v>
      </c>
      <c r="G135" s="58">
        <v>0</v>
      </c>
    </row>
    <row r="136" spans="1:7" x14ac:dyDescent="0.25">
      <c r="A136" s="68" t="s">
        <v>356</v>
      </c>
      <c r="B136" s="58">
        <v>0</v>
      </c>
      <c r="C136" s="58">
        <v>0</v>
      </c>
      <c r="D136" s="58">
        <v>0</v>
      </c>
      <c r="E136" s="58">
        <v>0</v>
      </c>
      <c r="F136" s="58">
        <v>0</v>
      </c>
      <c r="G136" s="58">
        <v>0</v>
      </c>
    </row>
    <row r="137" spans="1:7" x14ac:dyDescent="0.25">
      <c r="A137" s="67" t="s">
        <v>357</v>
      </c>
      <c r="B137" s="66">
        <f>SUM(B138:B145)</f>
        <v>0</v>
      </c>
      <c r="C137" s="66">
        <f t="shared" ref="C137:G137" si="17">SUM(C138:C145)</f>
        <v>0</v>
      </c>
      <c r="D137" s="66">
        <f t="shared" si="17"/>
        <v>0</v>
      </c>
      <c r="E137" s="66">
        <f t="shared" si="17"/>
        <v>0</v>
      </c>
      <c r="F137" s="66">
        <f t="shared" si="17"/>
        <v>0</v>
      </c>
      <c r="G137" s="66">
        <f t="shared" si="17"/>
        <v>0</v>
      </c>
    </row>
    <row r="138" spans="1:7" x14ac:dyDescent="0.25">
      <c r="A138" s="68" t="s">
        <v>358</v>
      </c>
      <c r="B138" s="58">
        <v>0</v>
      </c>
      <c r="C138" s="58">
        <v>0</v>
      </c>
      <c r="D138" s="58">
        <v>0</v>
      </c>
      <c r="E138" s="58">
        <v>0</v>
      </c>
      <c r="F138" s="58">
        <v>0</v>
      </c>
      <c r="G138" s="58">
        <v>0</v>
      </c>
    </row>
    <row r="139" spans="1:7" x14ac:dyDescent="0.25">
      <c r="A139" s="68" t="s">
        <v>359</v>
      </c>
      <c r="B139" s="58">
        <v>0</v>
      </c>
      <c r="C139" s="58">
        <v>0</v>
      </c>
      <c r="D139" s="58">
        <v>0</v>
      </c>
      <c r="E139" s="58">
        <v>0</v>
      </c>
      <c r="F139" s="58">
        <v>0</v>
      </c>
      <c r="G139" s="58">
        <v>0</v>
      </c>
    </row>
    <row r="140" spans="1:7" x14ac:dyDescent="0.25">
      <c r="A140" s="68" t="s">
        <v>360</v>
      </c>
      <c r="B140" s="58">
        <v>0</v>
      </c>
      <c r="C140" s="58">
        <v>0</v>
      </c>
      <c r="D140" s="58">
        <v>0</v>
      </c>
      <c r="E140" s="58">
        <v>0</v>
      </c>
      <c r="F140" s="58">
        <v>0</v>
      </c>
      <c r="G140" s="58">
        <v>0</v>
      </c>
    </row>
    <row r="141" spans="1:7" x14ac:dyDescent="0.25">
      <c r="A141" s="68" t="s">
        <v>361</v>
      </c>
      <c r="B141" s="58">
        <v>0</v>
      </c>
      <c r="C141" s="58">
        <v>0</v>
      </c>
      <c r="D141" s="58">
        <v>0</v>
      </c>
      <c r="E141" s="58">
        <v>0</v>
      </c>
      <c r="F141" s="58">
        <v>0</v>
      </c>
      <c r="G141" s="58">
        <v>0</v>
      </c>
    </row>
    <row r="142" spans="1:7" x14ac:dyDescent="0.25">
      <c r="A142" s="68" t="s">
        <v>362</v>
      </c>
      <c r="B142" s="58">
        <v>0</v>
      </c>
      <c r="C142" s="58">
        <v>0</v>
      </c>
      <c r="D142" s="58">
        <v>0</v>
      </c>
      <c r="E142" s="58">
        <v>0</v>
      </c>
      <c r="F142" s="58">
        <v>0</v>
      </c>
      <c r="G142" s="58">
        <v>0</v>
      </c>
    </row>
    <row r="143" spans="1:7" x14ac:dyDescent="0.25">
      <c r="A143" s="68" t="s">
        <v>363</v>
      </c>
      <c r="B143" s="58">
        <v>0</v>
      </c>
      <c r="C143" s="58">
        <v>0</v>
      </c>
      <c r="D143" s="58">
        <v>0</v>
      </c>
      <c r="E143" s="58">
        <v>0</v>
      </c>
      <c r="F143" s="58">
        <v>0</v>
      </c>
      <c r="G143" s="58">
        <v>0</v>
      </c>
    </row>
    <row r="144" spans="1:7" x14ac:dyDescent="0.25">
      <c r="A144" s="68" t="s">
        <v>364</v>
      </c>
      <c r="B144" s="58">
        <v>0</v>
      </c>
      <c r="C144" s="58">
        <v>0</v>
      </c>
      <c r="D144" s="58">
        <v>0</v>
      </c>
      <c r="E144" s="58">
        <v>0</v>
      </c>
      <c r="F144" s="58">
        <v>0</v>
      </c>
      <c r="G144" s="58">
        <v>0</v>
      </c>
    </row>
    <row r="145" spans="1:7" x14ac:dyDescent="0.25">
      <c r="A145" s="68" t="s">
        <v>365</v>
      </c>
      <c r="B145" s="58">
        <v>0</v>
      </c>
      <c r="C145" s="58">
        <v>0</v>
      </c>
      <c r="D145" s="58">
        <v>0</v>
      </c>
      <c r="E145" s="58">
        <v>0</v>
      </c>
      <c r="F145" s="58">
        <v>0</v>
      </c>
      <c r="G145" s="58">
        <v>0</v>
      </c>
    </row>
    <row r="146" spans="1:7" x14ac:dyDescent="0.25">
      <c r="A146" s="67" t="s">
        <v>366</v>
      </c>
      <c r="B146" s="66">
        <f>SUM(B147:B149)</f>
        <v>0</v>
      </c>
      <c r="C146" s="66">
        <f t="shared" ref="C146:G146" si="18">SUM(C147:C149)</f>
        <v>0</v>
      </c>
      <c r="D146" s="66">
        <f t="shared" si="18"/>
        <v>0</v>
      </c>
      <c r="E146" s="66">
        <f t="shared" si="18"/>
        <v>0</v>
      </c>
      <c r="F146" s="66">
        <f t="shared" si="18"/>
        <v>0</v>
      </c>
      <c r="G146" s="66">
        <f t="shared" si="18"/>
        <v>0</v>
      </c>
    </row>
    <row r="147" spans="1:7" x14ac:dyDescent="0.25">
      <c r="A147" s="68" t="s">
        <v>367</v>
      </c>
      <c r="B147" s="58">
        <v>0</v>
      </c>
      <c r="C147" s="58">
        <v>0</v>
      </c>
      <c r="D147" s="58">
        <v>0</v>
      </c>
      <c r="E147" s="58">
        <v>0</v>
      </c>
      <c r="F147" s="58">
        <v>0</v>
      </c>
      <c r="G147" s="58">
        <v>0</v>
      </c>
    </row>
    <row r="148" spans="1:7" x14ac:dyDescent="0.25">
      <c r="A148" s="68" t="s">
        <v>368</v>
      </c>
      <c r="B148" s="58">
        <v>0</v>
      </c>
      <c r="C148" s="58">
        <v>0</v>
      </c>
      <c r="D148" s="58">
        <v>0</v>
      </c>
      <c r="E148" s="58">
        <v>0</v>
      </c>
      <c r="F148" s="58">
        <v>0</v>
      </c>
      <c r="G148" s="58">
        <v>0</v>
      </c>
    </row>
    <row r="149" spans="1:7" x14ac:dyDescent="0.25">
      <c r="A149" s="68" t="s">
        <v>369</v>
      </c>
      <c r="B149" s="58">
        <v>0</v>
      </c>
      <c r="C149" s="58">
        <v>0</v>
      </c>
      <c r="D149" s="58">
        <v>0</v>
      </c>
      <c r="E149" s="58">
        <v>0</v>
      </c>
      <c r="F149" s="58">
        <v>0</v>
      </c>
      <c r="G149" s="58">
        <v>0</v>
      </c>
    </row>
    <row r="150" spans="1:7" x14ac:dyDescent="0.25">
      <c r="A150" s="67" t="s">
        <v>370</v>
      </c>
      <c r="B150" s="66">
        <f>SUM(B151:B157)</f>
        <v>0</v>
      </c>
      <c r="C150" s="66">
        <f t="shared" ref="C150:G150" si="19">SUM(C151:C157)</f>
        <v>0</v>
      </c>
      <c r="D150" s="66">
        <f t="shared" si="19"/>
        <v>0</v>
      </c>
      <c r="E150" s="66">
        <f t="shared" si="19"/>
        <v>0</v>
      </c>
      <c r="F150" s="66">
        <f t="shared" si="19"/>
        <v>0</v>
      </c>
      <c r="G150" s="66">
        <f t="shared" si="19"/>
        <v>0</v>
      </c>
    </row>
    <row r="151" spans="1:7" x14ac:dyDescent="0.25">
      <c r="A151" s="68" t="s">
        <v>371</v>
      </c>
      <c r="B151" s="58">
        <v>0</v>
      </c>
      <c r="C151" s="58">
        <v>0</v>
      </c>
      <c r="D151" s="58">
        <v>0</v>
      </c>
      <c r="E151" s="58">
        <v>0</v>
      </c>
      <c r="F151" s="58">
        <v>0</v>
      </c>
      <c r="G151" s="58">
        <v>0</v>
      </c>
    </row>
    <row r="152" spans="1:7" x14ac:dyDescent="0.25">
      <c r="A152" s="68" t="s">
        <v>372</v>
      </c>
      <c r="B152" s="58">
        <v>0</v>
      </c>
      <c r="C152" s="58">
        <v>0</v>
      </c>
      <c r="D152" s="58">
        <v>0</v>
      </c>
      <c r="E152" s="58">
        <v>0</v>
      </c>
      <c r="F152" s="58">
        <v>0</v>
      </c>
      <c r="G152" s="58">
        <v>0</v>
      </c>
    </row>
    <row r="153" spans="1:7" x14ac:dyDescent="0.25">
      <c r="A153" s="68" t="s">
        <v>373</v>
      </c>
      <c r="B153" s="58">
        <v>0</v>
      </c>
      <c r="C153" s="58">
        <v>0</v>
      </c>
      <c r="D153" s="58">
        <v>0</v>
      </c>
      <c r="E153" s="58">
        <v>0</v>
      </c>
      <c r="F153" s="58">
        <v>0</v>
      </c>
      <c r="G153" s="58">
        <v>0</v>
      </c>
    </row>
    <row r="154" spans="1:7" x14ac:dyDescent="0.25">
      <c r="A154" s="70" t="s">
        <v>374</v>
      </c>
      <c r="B154" s="58">
        <v>0</v>
      </c>
      <c r="C154" s="58">
        <v>0</v>
      </c>
      <c r="D154" s="58">
        <v>0</v>
      </c>
      <c r="E154" s="58">
        <v>0</v>
      </c>
      <c r="F154" s="58">
        <v>0</v>
      </c>
      <c r="G154" s="58">
        <v>0</v>
      </c>
    </row>
    <row r="155" spans="1:7" x14ac:dyDescent="0.25">
      <c r="A155" s="68" t="s">
        <v>375</v>
      </c>
      <c r="B155" s="58">
        <v>0</v>
      </c>
      <c r="C155" s="58">
        <v>0</v>
      </c>
      <c r="D155" s="58">
        <v>0</v>
      </c>
      <c r="E155" s="58">
        <v>0</v>
      </c>
      <c r="F155" s="58">
        <v>0</v>
      </c>
      <c r="G155" s="58">
        <v>0</v>
      </c>
    </row>
    <row r="156" spans="1:7" x14ac:dyDescent="0.25">
      <c r="A156" s="68" t="s">
        <v>376</v>
      </c>
      <c r="B156" s="58">
        <v>0</v>
      </c>
      <c r="C156" s="58">
        <v>0</v>
      </c>
      <c r="D156" s="58">
        <v>0</v>
      </c>
      <c r="E156" s="58">
        <v>0</v>
      </c>
      <c r="F156" s="58">
        <v>0</v>
      </c>
      <c r="G156" s="58">
        <v>0</v>
      </c>
    </row>
    <row r="157" spans="1:7" x14ac:dyDescent="0.25">
      <c r="A157" s="68" t="s">
        <v>377</v>
      </c>
      <c r="B157" s="58">
        <v>0</v>
      </c>
      <c r="C157" s="58">
        <v>0</v>
      </c>
      <c r="D157" s="58">
        <v>0</v>
      </c>
      <c r="E157" s="58">
        <v>0</v>
      </c>
      <c r="F157" s="58">
        <v>0</v>
      </c>
      <c r="G157" s="58">
        <v>0</v>
      </c>
    </row>
    <row r="158" spans="1:7" x14ac:dyDescent="0.25">
      <c r="A158" s="71"/>
      <c r="B158" s="72"/>
      <c r="C158" s="72"/>
      <c r="D158" s="72"/>
      <c r="E158" s="72"/>
      <c r="F158" s="72"/>
      <c r="G158" s="72"/>
    </row>
    <row r="159" spans="1:7" x14ac:dyDescent="0.25">
      <c r="A159" s="28" t="s">
        <v>379</v>
      </c>
      <c r="B159" s="73">
        <f>+B84+B9</f>
        <v>184834921</v>
      </c>
      <c r="C159" s="73">
        <f t="shared" ref="C159:G159" si="20">+C84+C9</f>
        <v>40608470.740000002</v>
      </c>
      <c r="D159" s="73">
        <f t="shared" si="20"/>
        <v>225443391.74000001</v>
      </c>
      <c r="E159" s="73">
        <f t="shared" si="20"/>
        <v>39971706.590000004</v>
      </c>
      <c r="F159" s="73">
        <f t="shared" si="20"/>
        <v>36002058.880000003</v>
      </c>
      <c r="G159" s="73">
        <f t="shared" si="20"/>
        <v>185471685.14999998</v>
      </c>
    </row>
    <row r="160" spans="1:7" x14ac:dyDescent="0.25">
      <c r="A160" s="49"/>
      <c r="B160" s="48"/>
      <c r="C160" s="48"/>
      <c r="D160" s="48"/>
      <c r="E160" s="48"/>
      <c r="F160" s="48"/>
      <c r="G160" s="48"/>
    </row>
  </sheetData>
  <protectedRanges>
    <protectedRange sqref="B9:G9 B84:G84" name="Rango1_2"/>
  </protectedRanges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rintOptions horizontalCentered="1"/>
  <pageMargins left="0.23622047244094491" right="0.23622047244094491" top="0.74803149606299213" bottom="0.74803149606299213" header="0.31496062992125984" footer="0.31496062992125984"/>
  <pageSetup scale="49" fitToHeight="2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2"/>
  <sheetViews>
    <sheetView showGridLines="0" zoomScale="75" zoomScaleNormal="75" workbookViewId="0">
      <selection activeCell="E31" sqref="E31"/>
    </sheetView>
  </sheetViews>
  <sheetFormatPr baseColWidth="10" defaultColWidth="11" defaultRowHeight="15" x14ac:dyDescent="0.25"/>
  <cols>
    <col min="1" max="1" width="47.85546875" bestFit="1" customWidth="1"/>
    <col min="2" max="2" width="22.28515625" bestFit="1" customWidth="1"/>
    <col min="3" max="3" width="19.85546875" bestFit="1" customWidth="1"/>
    <col min="4" max="6" width="22.28515625" bestFit="1" customWidth="1"/>
    <col min="7" max="7" width="19.85546875" bestFit="1" customWidth="1"/>
  </cols>
  <sheetData>
    <row r="1" spans="1:7" ht="35.450000000000003" customHeight="1" x14ac:dyDescent="0.25">
      <c r="A1" s="147" t="s">
        <v>380</v>
      </c>
      <c r="B1" s="148"/>
      <c r="C1" s="148"/>
      <c r="D1" s="148"/>
      <c r="E1" s="148"/>
      <c r="F1" s="148"/>
      <c r="G1" s="149"/>
    </row>
    <row r="2" spans="1:7" ht="15" customHeight="1" x14ac:dyDescent="0.25">
      <c r="A2" s="132" t="str">
        <f>'Formato 1'!A2</f>
        <v>Comisión Municipal de Cultura Física y Deporte de León, Guanajuato</v>
      </c>
      <c r="B2" s="133"/>
      <c r="C2" s="133"/>
      <c r="D2" s="133"/>
      <c r="E2" s="133"/>
      <c r="F2" s="133"/>
      <c r="G2" s="134"/>
    </row>
    <row r="3" spans="1:7" ht="15" customHeight="1" x14ac:dyDescent="0.25">
      <c r="A3" s="135" t="s">
        <v>297</v>
      </c>
      <c r="B3" s="136"/>
      <c r="C3" s="136"/>
      <c r="D3" s="136"/>
      <c r="E3" s="136"/>
      <c r="F3" s="136"/>
      <c r="G3" s="137"/>
    </row>
    <row r="4" spans="1:7" ht="15" customHeight="1" x14ac:dyDescent="0.25">
      <c r="A4" s="123" t="s">
        <v>381</v>
      </c>
      <c r="B4" s="124"/>
      <c r="C4" s="124"/>
      <c r="D4" s="124"/>
      <c r="E4" s="124"/>
      <c r="F4" s="124"/>
      <c r="G4" s="125"/>
    </row>
    <row r="5" spans="1:7" ht="15" customHeight="1" x14ac:dyDescent="0.25">
      <c r="A5" s="135" t="str">
        <f>'Formato 3'!A4</f>
        <v>Del 1 de enero al 31 de marzo de 2026</v>
      </c>
      <c r="B5" s="136"/>
      <c r="C5" s="136"/>
      <c r="D5" s="136"/>
      <c r="E5" s="136"/>
      <c r="F5" s="136"/>
      <c r="G5" s="137"/>
    </row>
    <row r="6" spans="1:7" x14ac:dyDescent="0.25">
      <c r="A6" s="138" t="s">
        <v>2</v>
      </c>
      <c r="B6" s="139"/>
      <c r="C6" s="139"/>
      <c r="D6" s="139"/>
      <c r="E6" s="139"/>
      <c r="F6" s="139"/>
      <c r="G6" s="140"/>
    </row>
    <row r="7" spans="1:7" ht="15" customHeight="1" x14ac:dyDescent="0.25">
      <c r="A7" s="142" t="s">
        <v>5</v>
      </c>
      <c r="B7" s="144" t="s">
        <v>299</v>
      </c>
      <c r="C7" s="144"/>
      <c r="D7" s="144"/>
      <c r="E7" s="144"/>
      <c r="F7" s="144"/>
      <c r="G7" s="146" t="s">
        <v>300</v>
      </c>
    </row>
    <row r="8" spans="1:7" ht="30" x14ac:dyDescent="0.25">
      <c r="A8" s="143"/>
      <c r="B8" s="24" t="s">
        <v>205</v>
      </c>
      <c r="C8" s="7" t="s">
        <v>231</v>
      </c>
      <c r="D8" s="24" t="s">
        <v>232</v>
      </c>
      <c r="E8" s="24" t="s">
        <v>190</v>
      </c>
      <c r="F8" s="24" t="s">
        <v>206</v>
      </c>
      <c r="G8" s="145"/>
    </row>
    <row r="9" spans="1:7" ht="15.75" customHeight="1" x14ac:dyDescent="0.25">
      <c r="A9" s="25" t="s">
        <v>382</v>
      </c>
      <c r="B9" s="29">
        <f>SUM(B10:B39)</f>
        <v>184834921</v>
      </c>
      <c r="C9" s="29">
        <f t="shared" ref="C9:G9" si="0">SUM(C10:C39)</f>
        <v>40608470.739999987</v>
      </c>
      <c r="D9" s="29">
        <f t="shared" si="0"/>
        <v>225443391.73999995</v>
      </c>
      <c r="E9" s="29">
        <f t="shared" si="0"/>
        <v>39971706.590000004</v>
      </c>
      <c r="F9" s="29">
        <f t="shared" si="0"/>
        <v>36002058.879999995</v>
      </c>
      <c r="G9" s="29">
        <f t="shared" si="0"/>
        <v>185471685.14999995</v>
      </c>
    </row>
    <row r="10" spans="1:7" x14ac:dyDescent="0.25">
      <c r="A10" s="55" t="s">
        <v>556</v>
      </c>
      <c r="B10" s="58">
        <v>42643177.189999998</v>
      </c>
      <c r="C10" s="58">
        <v>-53241.8</v>
      </c>
      <c r="D10" s="58">
        <v>42589935.390000001</v>
      </c>
      <c r="E10" s="58">
        <v>13586942.26</v>
      </c>
      <c r="F10" s="58">
        <v>11046479.1</v>
      </c>
      <c r="G10" s="58">
        <v>29002993.129999999</v>
      </c>
    </row>
    <row r="11" spans="1:7" x14ac:dyDescent="0.25">
      <c r="A11" s="55" t="s">
        <v>557</v>
      </c>
      <c r="B11" s="58">
        <v>738065.97</v>
      </c>
      <c r="C11" s="58">
        <v>50</v>
      </c>
      <c r="D11" s="58">
        <v>738115.97</v>
      </c>
      <c r="E11" s="58">
        <v>174027.83</v>
      </c>
      <c r="F11" s="58">
        <v>103564.97</v>
      </c>
      <c r="G11" s="58">
        <v>564088.14</v>
      </c>
    </row>
    <row r="12" spans="1:7" x14ac:dyDescent="0.25">
      <c r="A12" s="55" t="s">
        <v>558</v>
      </c>
      <c r="B12" s="58">
        <v>54060</v>
      </c>
      <c r="C12" s="58">
        <v>118700</v>
      </c>
      <c r="D12" s="58">
        <v>172760</v>
      </c>
      <c r="E12" s="58">
        <v>95199.99</v>
      </c>
      <c r="F12" s="58">
        <v>95199.99</v>
      </c>
      <c r="G12" s="58">
        <v>77560.009999999995</v>
      </c>
    </row>
    <row r="13" spans="1:7" x14ac:dyDescent="0.25">
      <c r="A13" s="55" t="s">
        <v>559</v>
      </c>
      <c r="B13" s="58">
        <v>9670081.9100000001</v>
      </c>
      <c r="C13" s="58">
        <v>4081.53</v>
      </c>
      <c r="D13" s="58">
        <v>9674163.4399999995</v>
      </c>
      <c r="E13" s="58">
        <v>1991543.62</v>
      </c>
      <c r="F13" s="58">
        <v>1424999.62</v>
      </c>
      <c r="G13" s="58">
        <v>7682619.8200000003</v>
      </c>
    </row>
    <row r="14" spans="1:7" x14ac:dyDescent="0.25">
      <c r="A14" s="55" t="s">
        <v>560</v>
      </c>
      <c r="B14" s="58">
        <v>8876649.2599999998</v>
      </c>
      <c r="C14" s="58">
        <v>-54221.1</v>
      </c>
      <c r="D14" s="58">
        <v>8822428.1600000001</v>
      </c>
      <c r="E14" s="58">
        <v>2070305.08</v>
      </c>
      <c r="F14" s="58">
        <v>2070305.08</v>
      </c>
      <c r="G14" s="58">
        <v>6752123.0800000001</v>
      </c>
    </row>
    <row r="15" spans="1:7" x14ac:dyDescent="0.25">
      <c r="A15" s="55" t="s">
        <v>561</v>
      </c>
      <c r="B15" s="58">
        <v>3726506.13</v>
      </c>
      <c r="C15" s="58">
        <v>3497378.1</v>
      </c>
      <c r="D15" s="58">
        <v>7223884.2300000004</v>
      </c>
      <c r="E15" s="58">
        <v>1056448.69</v>
      </c>
      <c r="F15" s="58">
        <v>1056448.69</v>
      </c>
      <c r="G15" s="58">
        <v>6167435.54</v>
      </c>
    </row>
    <row r="16" spans="1:7" x14ac:dyDescent="0.25">
      <c r="A16" s="55" t="s">
        <v>562</v>
      </c>
      <c r="B16" s="58">
        <v>2709932.05</v>
      </c>
      <c r="C16" s="58">
        <v>-87511.01</v>
      </c>
      <c r="D16" s="58">
        <v>2622421.04</v>
      </c>
      <c r="E16" s="58">
        <v>554062.37</v>
      </c>
      <c r="F16" s="58">
        <v>526276.35</v>
      </c>
      <c r="G16" s="58">
        <v>2068358.67</v>
      </c>
    </row>
    <row r="17" spans="1:7" x14ac:dyDescent="0.25">
      <c r="A17" s="55" t="s">
        <v>563</v>
      </c>
      <c r="B17" s="58">
        <v>74040</v>
      </c>
      <c r="C17" s="58">
        <v>0</v>
      </c>
      <c r="D17" s="58">
        <v>74040</v>
      </c>
      <c r="E17" s="58">
        <v>207.92</v>
      </c>
      <c r="F17" s="58">
        <v>207.92</v>
      </c>
      <c r="G17" s="58">
        <v>73832.08</v>
      </c>
    </row>
    <row r="18" spans="1:7" x14ac:dyDescent="0.25">
      <c r="A18" s="55" t="s">
        <v>564</v>
      </c>
      <c r="B18" s="58">
        <v>9008793.1199999992</v>
      </c>
      <c r="C18" s="58">
        <v>-55607.03</v>
      </c>
      <c r="D18" s="58">
        <v>8953186.0899999999</v>
      </c>
      <c r="E18" s="58">
        <v>1692876.79</v>
      </c>
      <c r="F18" s="58">
        <v>1646399.69</v>
      </c>
      <c r="G18" s="58">
        <v>7260309.2999999998</v>
      </c>
    </row>
    <row r="19" spans="1:7" x14ac:dyDescent="0.25">
      <c r="A19" s="55" t="s">
        <v>565</v>
      </c>
      <c r="B19" s="58">
        <v>1811381.02</v>
      </c>
      <c r="C19" s="58">
        <v>-1254.6400000000001</v>
      </c>
      <c r="D19" s="58">
        <v>1810126.38</v>
      </c>
      <c r="E19" s="58">
        <v>394375.04</v>
      </c>
      <c r="F19" s="58">
        <v>393905.06</v>
      </c>
      <c r="G19" s="58">
        <v>1415751.34</v>
      </c>
    </row>
    <row r="20" spans="1:7" x14ac:dyDescent="0.25">
      <c r="A20" s="55" t="s">
        <v>566</v>
      </c>
      <c r="B20" s="58">
        <v>5234882.07</v>
      </c>
      <c r="C20" s="58">
        <v>-32814.83</v>
      </c>
      <c r="D20" s="58">
        <v>5202067.24</v>
      </c>
      <c r="E20" s="58">
        <v>724449.69</v>
      </c>
      <c r="F20" s="58">
        <v>724449.69</v>
      </c>
      <c r="G20" s="58">
        <v>4477617.55</v>
      </c>
    </row>
    <row r="21" spans="1:7" x14ac:dyDescent="0.25">
      <c r="A21" s="55" t="s">
        <v>567</v>
      </c>
      <c r="B21" s="58">
        <v>3080122.69</v>
      </c>
      <c r="C21" s="58">
        <v>29582595.280000001</v>
      </c>
      <c r="D21" s="58">
        <v>32662717.969999999</v>
      </c>
      <c r="E21" s="58">
        <v>397851.58</v>
      </c>
      <c r="F21" s="58">
        <v>377958.06</v>
      </c>
      <c r="G21" s="58">
        <v>32264866.390000001</v>
      </c>
    </row>
    <row r="22" spans="1:7" x14ac:dyDescent="0.25">
      <c r="A22" s="55" t="s">
        <v>568</v>
      </c>
      <c r="B22" s="58">
        <v>14900</v>
      </c>
      <c r="C22" s="58">
        <v>0</v>
      </c>
      <c r="D22" s="58">
        <v>14900</v>
      </c>
      <c r="E22" s="58">
        <v>3837.9</v>
      </c>
      <c r="F22" s="58">
        <v>3837.9</v>
      </c>
      <c r="G22" s="58">
        <v>11062.1</v>
      </c>
    </row>
    <row r="23" spans="1:7" x14ac:dyDescent="0.25">
      <c r="A23" s="55" t="s">
        <v>569</v>
      </c>
      <c r="B23" s="58">
        <v>7777125</v>
      </c>
      <c r="C23" s="58">
        <v>0</v>
      </c>
      <c r="D23" s="58">
        <v>7777125</v>
      </c>
      <c r="E23" s="58">
        <v>57523.97</v>
      </c>
      <c r="F23" s="58">
        <v>57523.97</v>
      </c>
      <c r="G23" s="58">
        <v>7719601.0300000003</v>
      </c>
    </row>
    <row r="24" spans="1:7" x14ac:dyDescent="0.25">
      <c r="A24" s="55" t="s">
        <v>570</v>
      </c>
      <c r="B24" s="58">
        <v>3915593.66</v>
      </c>
      <c r="C24" s="58">
        <v>-14098.35</v>
      </c>
      <c r="D24" s="58">
        <v>3901495.31</v>
      </c>
      <c r="E24" s="58">
        <v>784557.92</v>
      </c>
      <c r="F24" s="58">
        <v>784557.92</v>
      </c>
      <c r="G24" s="58">
        <v>3116937.39</v>
      </c>
    </row>
    <row r="25" spans="1:7" x14ac:dyDescent="0.25">
      <c r="A25" s="55" t="s">
        <v>571</v>
      </c>
      <c r="B25" s="58">
        <v>973790.73</v>
      </c>
      <c r="C25" s="58">
        <v>718119</v>
      </c>
      <c r="D25" s="58">
        <v>1691909.73</v>
      </c>
      <c r="E25" s="58">
        <v>216905.19</v>
      </c>
      <c r="F25" s="58">
        <v>216905.19</v>
      </c>
      <c r="G25" s="58">
        <v>1475004.54</v>
      </c>
    </row>
    <row r="26" spans="1:7" x14ac:dyDescent="0.25">
      <c r="A26" s="55" t="s">
        <v>572</v>
      </c>
      <c r="B26" s="58">
        <v>563211.54</v>
      </c>
      <c r="C26" s="58">
        <v>0</v>
      </c>
      <c r="D26" s="58">
        <v>563211.54</v>
      </c>
      <c r="E26" s="58">
        <v>102961.23</v>
      </c>
      <c r="F26" s="58">
        <v>102961.23</v>
      </c>
      <c r="G26" s="58">
        <v>460250.31</v>
      </c>
    </row>
    <row r="27" spans="1:7" x14ac:dyDescent="0.25">
      <c r="A27" s="55" t="s">
        <v>573</v>
      </c>
      <c r="B27" s="58">
        <v>25561672.940000001</v>
      </c>
      <c r="C27" s="58">
        <v>-100519.09</v>
      </c>
      <c r="D27" s="58">
        <v>25461153.850000001</v>
      </c>
      <c r="E27" s="58">
        <v>4947794.54</v>
      </c>
      <c r="F27" s="58">
        <v>4438392.4800000004</v>
      </c>
      <c r="G27" s="58">
        <v>20513359.309999999</v>
      </c>
    </row>
    <row r="28" spans="1:7" x14ac:dyDescent="0.25">
      <c r="A28" s="55" t="s">
        <v>574</v>
      </c>
      <c r="B28" s="58">
        <v>455690.14</v>
      </c>
      <c r="C28" s="58">
        <v>0</v>
      </c>
      <c r="D28" s="58">
        <v>455690.14</v>
      </c>
      <c r="E28" s="58">
        <v>80282.509999999995</v>
      </c>
      <c r="F28" s="58">
        <v>80282.509999999995</v>
      </c>
      <c r="G28" s="58">
        <v>375407.63</v>
      </c>
    </row>
    <row r="29" spans="1:7" x14ac:dyDescent="0.25">
      <c r="A29" s="55" t="s">
        <v>575</v>
      </c>
      <c r="B29" s="58">
        <v>0</v>
      </c>
      <c r="C29" s="58">
        <v>2625745.2000000002</v>
      </c>
      <c r="D29" s="58">
        <v>2625745.2000000002</v>
      </c>
      <c r="E29" s="58">
        <v>72000</v>
      </c>
      <c r="F29" s="58">
        <v>72000</v>
      </c>
      <c r="G29" s="58">
        <v>2553745.2000000002</v>
      </c>
    </row>
    <row r="30" spans="1:7" x14ac:dyDescent="0.25">
      <c r="A30" s="55" t="s">
        <v>576</v>
      </c>
      <c r="B30" s="58">
        <v>4751702.8</v>
      </c>
      <c r="C30" s="58">
        <v>-68889.88</v>
      </c>
      <c r="D30" s="58">
        <v>4682812.92</v>
      </c>
      <c r="E30" s="58">
        <v>913652.92</v>
      </c>
      <c r="F30" s="58">
        <v>893451.21</v>
      </c>
      <c r="G30" s="58">
        <v>3769160</v>
      </c>
    </row>
    <row r="31" spans="1:7" x14ac:dyDescent="0.25">
      <c r="A31" s="55" t="s">
        <v>577</v>
      </c>
      <c r="B31" s="58">
        <v>7285261.6900000004</v>
      </c>
      <c r="C31" s="58">
        <v>-2872.77</v>
      </c>
      <c r="D31" s="58">
        <v>7282388.9199999999</v>
      </c>
      <c r="E31" s="58">
        <v>1371023.13</v>
      </c>
      <c r="F31" s="58">
        <v>1340073.7</v>
      </c>
      <c r="G31" s="58">
        <v>5911365.79</v>
      </c>
    </row>
    <row r="32" spans="1:7" x14ac:dyDescent="0.25">
      <c r="A32" s="55" t="s">
        <v>578</v>
      </c>
      <c r="B32" s="58">
        <v>22558451.789999999</v>
      </c>
      <c r="C32" s="58">
        <v>728400.19</v>
      </c>
      <c r="D32" s="58">
        <v>23286851.98</v>
      </c>
      <c r="E32" s="58">
        <v>5024196.32</v>
      </c>
      <c r="F32" s="58">
        <v>4906389.0999999996</v>
      </c>
      <c r="G32" s="58">
        <v>18262655.66</v>
      </c>
    </row>
    <row r="33" spans="1:7" x14ac:dyDescent="0.25">
      <c r="A33" s="55" t="s">
        <v>579</v>
      </c>
      <c r="B33" s="58">
        <v>5315160.54</v>
      </c>
      <c r="C33" s="58">
        <v>9125</v>
      </c>
      <c r="D33" s="58">
        <v>5324285.54</v>
      </c>
      <c r="E33" s="58">
        <v>905088.22</v>
      </c>
      <c r="F33" s="58">
        <v>901542.22</v>
      </c>
      <c r="G33" s="58">
        <v>4419197.32</v>
      </c>
    </row>
    <row r="34" spans="1:7" x14ac:dyDescent="0.25">
      <c r="A34" s="55" t="s">
        <v>580</v>
      </c>
      <c r="B34" s="58">
        <v>3514611.73</v>
      </c>
      <c r="C34" s="58">
        <v>-23207.5</v>
      </c>
      <c r="D34" s="58">
        <v>3491404.23</v>
      </c>
      <c r="E34" s="58">
        <v>638660.31999999995</v>
      </c>
      <c r="F34" s="58">
        <v>632320.16</v>
      </c>
      <c r="G34" s="58">
        <v>2852743.91</v>
      </c>
    </row>
    <row r="35" spans="1:7" x14ac:dyDescent="0.25">
      <c r="A35" s="55" t="s">
        <v>581</v>
      </c>
      <c r="B35" s="58">
        <v>4341682.34</v>
      </c>
      <c r="C35" s="58">
        <v>2481.37</v>
      </c>
      <c r="D35" s="58">
        <v>4344163.71</v>
      </c>
      <c r="E35" s="58">
        <v>797377.51</v>
      </c>
      <c r="F35" s="58">
        <v>790434.99</v>
      </c>
      <c r="G35" s="58">
        <v>3546786.2</v>
      </c>
    </row>
    <row r="36" spans="1:7" x14ac:dyDescent="0.25">
      <c r="A36" s="55" t="s">
        <v>582</v>
      </c>
      <c r="B36" s="58">
        <v>5129550.96</v>
      </c>
      <c r="C36" s="58">
        <v>-247163.87</v>
      </c>
      <c r="D36" s="58">
        <v>4882387.09</v>
      </c>
      <c r="E36" s="58">
        <v>232203.36</v>
      </c>
      <c r="F36" s="58">
        <v>230281.39</v>
      </c>
      <c r="G36" s="58">
        <v>4650183.7300000004</v>
      </c>
    </row>
    <row r="37" spans="1:7" x14ac:dyDescent="0.25">
      <c r="A37" s="55" t="s">
        <v>583</v>
      </c>
      <c r="B37" s="58">
        <v>2567921.0299999998</v>
      </c>
      <c r="C37" s="58">
        <v>-37606.199999999997</v>
      </c>
      <c r="D37" s="58">
        <v>2530314.83</v>
      </c>
      <c r="E37" s="58">
        <v>414107.26</v>
      </c>
      <c r="F37" s="58">
        <v>413667.26</v>
      </c>
      <c r="G37" s="58">
        <v>2116207.5699999998</v>
      </c>
    </row>
    <row r="38" spans="1:7" x14ac:dyDescent="0.25">
      <c r="A38" s="55" t="s">
        <v>584</v>
      </c>
      <c r="B38" s="58">
        <v>1061428.58</v>
      </c>
      <c r="C38" s="58">
        <v>4597.8599999999997</v>
      </c>
      <c r="D38" s="58">
        <v>1066026.44</v>
      </c>
      <c r="E38" s="58">
        <v>197243.43</v>
      </c>
      <c r="F38" s="58">
        <v>197243.43</v>
      </c>
      <c r="G38" s="58">
        <v>868783.01</v>
      </c>
    </row>
    <row r="39" spans="1:7" x14ac:dyDescent="0.25">
      <c r="A39" s="55" t="s">
        <v>585</v>
      </c>
      <c r="B39" s="58">
        <v>1419474.12</v>
      </c>
      <c r="C39" s="58">
        <v>4096205.28</v>
      </c>
      <c r="D39" s="58">
        <v>5515679.4000000004</v>
      </c>
      <c r="E39" s="58">
        <v>474000</v>
      </c>
      <c r="F39" s="58">
        <v>474000</v>
      </c>
      <c r="G39" s="58">
        <v>5041679.4000000004</v>
      </c>
    </row>
    <row r="40" spans="1:7" x14ac:dyDescent="0.25">
      <c r="A40" s="30" t="s">
        <v>151</v>
      </c>
      <c r="B40" s="43"/>
      <c r="C40" s="43"/>
      <c r="D40" s="43"/>
      <c r="E40" s="43"/>
      <c r="F40" s="43"/>
      <c r="G40" s="43"/>
    </row>
    <row r="41" spans="1:7" x14ac:dyDescent="0.25">
      <c r="A41" s="3" t="s">
        <v>391</v>
      </c>
      <c r="B41" s="4">
        <f>SUM(B42:B49)</f>
        <v>0</v>
      </c>
      <c r="C41" s="4">
        <f t="shared" ref="C41:G41" si="1">SUM(C42:C49)</f>
        <v>0</v>
      </c>
      <c r="D41" s="4">
        <f t="shared" si="1"/>
        <v>0</v>
      </c>
      <c r="E41" s="4">
        <f t="shared" si="1"/>
        <v>0</v>
      </c>
      <c r="F41" s="4">
        <f t="shared" si="1"/>
        <v>0</v>
      </c>
      <c r="G41" s="4">
        <f t="shared" si="1"/>
        <v>0</v>
      </c>
    </row>
    <row r="42" spans="1:7" x14ac:dyDescent="0.25">
      <c r="A42" s="55" t="s">
        <v>383</v>
      </c>
      <c r="B42" s="58">
        <v>0</v>
      </c>
      <c r="C42" s="58">
        <v>0</v>
      </c>
      <c r="D42" s="58">
        <v>0</v>
      </c>
      <c r="E42" s="58">
        <v>0</v>
      </c>
      <c r="F42" s="58">
        <v>0</v>
      </c>
      <c r="G42" s="58">
        <v>0</v>
      </c>
    </row>
    <row r="43" spans="1:7" x14ac:dyDescent="0.25">
      <c r="A43" s="55" t="s">
        <v>384</v>
      </c>
      <c r="B43" s="58">
        <v>0</v>
      </c>
      <c r="C43" s="58">
        <v>0</v>
      </c>
      <c r="D43" s="58">
        <v>0</v>
      </c>
      <c r="E43" s="58">
        <v>0</v>
      </c>
      <c r="F43" s="58">
        <v>0</v>
      </c>
      <c r="G43" s="58">
        <v>0</v>
      </c>
    </row>
    <row r="44" spans="1:7" x14ac:dyDescent="0.25">
      <c r="A44" s="55" t="s">
        <v>385</v>
      </c>
      <c r="B44" s="58">
        <v>0</v>
      </c>
      <c r="C44" s="58">
        <v>0</v>
      </c>
      <c r="D44" s="58">
        <v>0</v>
      </c>
      <c r="E44" s="58">
        <v>0</v>
      </c>
      <c r="F44" s="58">
        <v>0</v>
      </c>
      <c r="G44" s="58">
        <v>0</v>
      </c>
    </row>
    <row r="45" spans="1:7" x14ac:dyDescent="0.25">
      <c r="A45" s="55" t="s">
        <v>386</v>
      </c>
      <c r="B45" s="58">
        <v>0</v>
      </c>
      <c r="C45" s="58">
        <v>0</v>
      </c>
      <c r="D45" s="58">
        <v>0</v>
      </c>
      <c r="E45" s="58">
        <v>0</v>
      </c>
      <c r="F45" s="58">
        <v>0</v>
      </c>
      <c r="G45" s="58">
        <v>0</v>
      </c>
    </row>
    <row r="46" spans="1:7" x14ac:dyDescent="0.25">
      <c r="A46" s="55" t="s">
        <v>387</v>
      </c>
      <c r="B46" s="58">
        <v>0</v>
      </c>
      <c r="C46" s="58">
        <v>0</v>
      </c>
      <c r="D46" s="58">
        <v>0</v>
      </c>
      <c r="E46" s="58">
        <v>0</v>
      </c>
      <c r="F46" s="58">
        <v>0</v>
      </c>
      <c r="G46" s="58">
        <v>0</v>
      </c>
    </row>
    <row r="47" spans="1:7" x14ac:dyDescent="0.25">
      <c r="A47" s="55" t="s">
        <v>388</v>
      </c>
      <c r="B47" s="58">
        <v>0</v>
      </c>
      <c r="C47" s="58">
        <v>0</v>
      </c>
      <c r="D47" s="58">
        <v>0</v>
      </c>
      <c r="E47" s="58">
        <v>0</v>
      </c>
      <c r="F47" s="58">
        <v>0</v>
      </c>
      <c r="G47" s="58">
        <v>0</v>
      </c>
    </row>
    <row r="48" spans="1:7" x14ac:dyDescent="0.25">
      <c r="A48" s="55" t="s">
        <v>389</v>
      </c>
      <c r="B48" s="58">
        <v>0</v>
      </c>
      <c r="C48" s="58">
        <v>0</v>
      </c>
      <c r="D48" s="58">
        <v>0</v>
      </c>
      <c r="E48" s="58">
        <v>0</v>
      </c>
      <c r="F48" s="58">
        <v>0</v>
      </c>
      <c r="G48" s="58">
        <v>0</v>
      </c>
    </row>
    <row r="49" spans="1:7" x14ac:dyDescent="0.25">
      <c r="A49" s="55" t="s">
        <v>390</v>
      </c>
      <c r="B49" s="58">
        <v>0</v>
      </c>
      <c r="C49" s="58">
        <v>0</v>
      </c>
      <c r="D49" s="58">
        <v>0</v>
      </c>
      <c r="E49" s="58">
        <v>0</v>
      </c>
      <c r="F49" s="58">
        <v>0</v>
      </c>
      <c r="G49" s="58">
        <v>0</v>
      </c>
    </row>
    <row r="50" spans="1:7" x14ac:dyDescent="0.25">
      <c r="A50" s="30" t="s">
        <v>151</v>
      </c>
      <c r="B50" s="43"/>
      <c r="C50" s="43"/>
      <c r="D50" s="43"/>
      <c r="E50" s="43"/>
      <c r="F50" s="43"/>
      <c r="G50" s="43"/>
    </row>
    <row r="51" spans="1:7" x14ac:dyDescent="0.25">
      <c r="A51" s="3" t="s">
        <v>379</v>
      </c>
      <c r="B51" s="4">
        <f>+B41+B9</f>
        <v>184834921</v>
      </c>
      <c r="C51" s="4">
        <f t="shared" ref="C51:G51" si="2">+C41+C9</f>
        <v>40608470.739999987</v>
      </c>
      <c r="D51" s="4">
        <f t="shared" si="2"/>
        <v>225443391.73999995</v>
      </c>
      <c r="E51" s="4">
        <f t="shared" si="2"/>
        <v>39971706.590000004</v>
      </c>
      <c r="F51" s="4">
        <f t="shared" si="2"/>
        <v>36002058.879999995</v>
      </c>
      <c r="G51" s="4">
        <f t="shared" si="2"/>
        <v>185471685.14999995</v>
      </c>
    </row>
    <row r="52" spans="1:7" x14ac:dyDescent="0.25">
      <c r="A52" s="49"/>
      <c r="B52" s="49"/>
      <c r="C52" s="49"/>
      <c r="D52" s="49"/>
      <c r="E52" s="49"/>
      <c r="F52" s="49"/>
      <c r="G52" s="49"/>
    </row>
  </sheetData>
  <mergeCells count="8">
    <mergeCell ref="A7:A8"/>
    <mergeCell ref="B7:F7"/>
    <mergeCell ref="G7:G8"/>
    <mergeCell ref="A1:G1"/>
    <mergeCell ref="A2:G2"/>
    <mergeCell ref="A3:G3"/>
    <mergeCell ref="A5:G5"/>
    <mergeCell ref="A6:G6"/>
  </mergeCells>
  <dataValidations count="1">
    <dataValidation type="decimal" allowBlank="1" showInputMessage="1" showErrorMessage="1" sqref="B9:G9 B40:G41 B50:G51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  <ignoredErrors>
    <ignoredError sqref="B9:G51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78"/>
  <sheetViews>
    <sheetView showGridLines="0" zoomScale="75" zoomScaleNormal="75" workbookViewId="0">
      <selection activeCell="B44" sqref="B44"/>
    </sheetView>
  </sheetViews>
  <sheetFormatPr baseColWidth="10" defaultColWidth="11" defaultRowHeight="15" x14ac:dyDescent="0.25"/>
  <cols>
    <col min="1" max="1" width="82.85546875" customWidth="1"/>
    <col min="2" max="2" width="22.28515625" bestFit="1" customWidth="1"/>
    <col min="3" max="3" width="18.28515625" customWidth="1"/>
    <col min="4" max="6" width="22.28515625" bestFit="1" customWidth="1"/>
    <col min="7" max="7" width="19.85546875" bestFit="1" customWidth="1"/>
  </cols>
  <sheetData>
    <row r="1" spans="1:7" ht="35.450000000000003" customHeight="1" x14ac:dyDescent="0.25">
      <c r="A1" s="150" t="s">
        <v>392</v>
      </c>
      <c r="B1" s="151"/>
      <c r="C1" s="151"/>
      <c r="D1" s="151"/>
      <c r="E1" s="151"/>
      <c r="F1" s="151"/>
      <c r="G1" s="151"/>
    </row>
    <row r="2" spans="1:7" x14ac:dyDescent="0.25">
      <c r="A2" s="92" t="str">
        <f>'Formato 1'!A2</f>
        <v>Comisión Municipal de Cultura Física y Deporte de León, Guanajuato</v>
      </c>
      <c r="B2" s="93"/>
      <c r="C2" s="93"/>
      <c r="D2" s="93"/>
      <c r="E2" s="93"/>
      <c r="F2" s="93"/>
      <c r="G2" s="94"/>
    </row>
    <row r="3" spans="1:7" x14ac:dyDescent="0.25">
      <c r="A3" s="95" t="s">
        <v>393</v>
      </c>
      <c r="B3" s="96"/>
      <c r="C3" s="96"/>
      <c r="D3" s="96"/>
      <c r="E3" s="96"/>
      <c r="F3" s="96"/>
      <c r="G3" s="97"/>
    </row>
    <row r="4" spans="1:7" x14ac:dyDescent="0.25">
      <c r="A4" s="95" t="s">
        <v>394</v>
      </c>
      <c r="B4" s="96"/>
      <c r="C4" s="96"/>
      <c r="D4" s="96"/>
      <c r="E4" s="96"/>
      <c r="F4" s="96"/>
      <c r="G4" s="97"/>
    </row>
    <row r="5" spans="1:7" x14ac:dyDescent="0.25">
      <c r="A5" s="95" t="str">
        <f>'Formato 3'!A4</f>
        <v>Del 1 de enero al 31 de marzo de 2026</v>
      </c>
      <c r="B5" s="96"/>
      <c r="C5" s="96"/>
      <c r="D5" s="96"/>
      <c r="E5" s="96"/>
      <c r="F5" s="96"/>
      <c r="G5" s="97"/>
    </row>
    <row r="6" spans="1:7" x14ac:dyDescent="0.25">
      <c r="A6" s="98" t="s">
        <v>2</v>
      </c>
      <c r="B6" s="99"/>
      <c r="C6" s="99"/>
      <c r="D6" s="99"/>
      <c r="E6" s="99"/>
      <c r="F6" s="99"/>
      <c r="G6" s="100"/>
    </row>
    <row r="7" spans="1:7" ht="15.75" customHeight="1" x14ac:dyDescent="0.25">
      <c r="A7" s="142" t="s">
        <v>5</v>
      </c>
      <c r="B7" s="138" t="s">
        <v>299</v>
      </c>
      <c r="C7" s="139"/>
      <c r="D7" s="139"/>
      <c r="E7" s="139"/>
      <c r="F7" s="140"/>
      <c r="G7" s="146" t="s">
        <v>300</v>
      </c>
    </row>
    <row r="8" spans="1:7" ht="30" x14ac:dyDescent="0.25">
      <c r="A8" s="143"/>
      <c r="B8" s="24" t="s">
        <v>205</v>
      </c>
      <c r="C8" s="7" t="s">
        <v>395</v>
      </c>
      <c r="D8" s="24" t="s">
        <v>302</v>
      </c>
      <c r="E8" s="24" t="s">
        <v>190</v>
      </c>
      <c r="F8" s="31" t="s">
        <v>206</v>
      </c>
      <c r="G8" s="145"/>
    </row>
    <row r="9" spans="1:7" ht="16.5" customHeight="1" x14ac:dyDescent="0.25">
      <c r="A9" s="25" t="s">
        <v>396</v>
      </c>
      <c r="B9" s="29">
        <f>+B10+B19+B27+B37</f>
        <v>184834921</v>
      </c>
      <c r="C9" s="29">
        <f t="shared" ref="C9:G9" si="0">+C10+C19+C27+C37</f>
        <v>40608470.739999987</v>
      </c>
      <c r="D9" s="29">
        <f t="shared" si="0"/>
        <v>225443391.73999995</v>
      </c>
      <c r="E9" s="29">
        <f t="shared" si="0"/>
        <v>39971706.590000004</v>
      </c>
      <c r="F9" s="29">
        <f t="shared" si="0"/>
        <v>36002058.879999995</v>
      </c>
      <c r="G9" s="29">
        <f t="shared" si="0"/>
        <v>185471685.14999995</v>
      </c>
    </row>
    <row r="10" spans="1:7" ht="15" customHeight="1" x14ac:dyDescent="0.25">
      <c r="A10" s="51" t="s">
        <v>397</v>
      </c>
      <c r="B10" s="41">
        <f>SUM(B11:B18)</f>
        <v>0</v>
      </c>
      <c r="C10" s="41">
        <f t="shared" ref="C10:G10" si="1">SUM(C11:C18)</f>
        <v>0</v>
      </c>
      <c r="D10" s="41">
        <f t="shared" si="1"/>
        <v>0</v>
      </c>
      <c r="E10" s="41">
        <f t="shared" si="1"/>
        <v>0</v>
      </c>
      <c r="F10" s="41">
        <f t="shared" si="1"/>
        <v>0</v>
      </c>
      <c r="G10" s="41">
        <f t="shared" si="1"/>
        <v>0</v>
      </c>
    </row>
    <row r="11" spans="1:7" x14ac:dyDescent="0.25">
      <c r="A11" s="60" t="s">
        <v>398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25">
      <c r="A12" s="60" t="s">
        <v>399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25">
      <c r="A13" s="60" t="s">
        <v>400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</row>
    <row r="14" spans="1:7" x14ac:dyDescent="0.25">
      <c r="A14" s="60" t="s">
        <v>401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25">
      <c r="A15" s="60" t="s">
        <v>402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25">
      <c r="A16" s="60" t="s">
        <v>403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25">
      <c r="A17" s="60" t="s">
        <v>404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25">
      <c r="A18" s="60" t="s">
        <v>405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25">
      <c r="A19" s="51" t="s">
        <v>406</v>
      </c>
      <c r="B19" s="41">
        <f>SUM(B20:B26)</f>
        <v>184834921</v>
      </c>
      <c r="C19" s="41">
        <f t="shared" ref="C19:G19" si="2">SUM(C20:C26)</f>
        <v>40608470.739999987</v>
      </c>
      <c r="D19" s="41">
        <f t="shared" si="2"/>
        <v>225443391.73999995</v>
      </c>
      <c r="E19" s="41">
        <f t="shared" si="2"/>
        <v>39971706.590000004</v>
      </c>
      <c r="F19" s="41">
        <f t="shared" si="2"/>
        <v>36002058.879999995</v>
      </c>
      <c r="G19" s="41">
        <f t="shared" si="2"/>
        <v>185471685.14999995</v>
      </c>
    </row>
    <row r="20" spans="1:7" x14ac:dyDescent="0.25">
      <c r="A20" s="60" t="s">
        <v>407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25">
      <c r="A21" s="60" t="s">
        <v>408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25">
      <c r="A22" s="60" t="s">
        <v>409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25">
      <c r="A23" s="60" t="s">
        <v>410</v>
      </c>
      <c r="B23" s="41">
        <v>184834921</v>
      </c>
      <c r="C23" s="41">
        <v>40608470.739999987</v>
      </c>
      <c r="D23" s="41">
        <v>225443391.73999995</v>
      </c>
      <c r="E23" s="41">
        <v>39971706.590000004</v>
      </c>
      <c r="F23" s="41">
        <v>36002058.879999995</v>
      </c>
      <c r="G23" s="41">
        <v>185471685.14999995</v>
      </c>
    </row>
    <row r="24" spans="1:7" x14ac:dyDescent="0.25">
      <c r="A24" s="60" t="s">
        <v>411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25">
      <c r="A25" s="60" t="s">
        <v>412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25">
      <c r="A26" s="60" t="s">
        <v>413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25">
      <c r="A27" s="51" t="s">
        <v>414</v>
      </c>
      <c r="B27" s="41">
        <f>SUM(B28:B36)</f>
        <v>0</v>
      </c>
      <c r="C27" s="41">
        <f t="shared" ref="C27:G27" si="3">SUM(C28:C36)</f>
        <v>0</v>
      </c>
      <c r="D27" s="41">
        <f t="shared" si="3"/>
        <v>0</v>
      </c>
      <c r="E27" s="41">
        <f t="shared" si="3"/>
        <v>0</v>
      </c>
      <c r="F27" s="41">
        <f t="shared" si="3"/>
        <v>0</v>
      </c>
      <c r="G27" s="41">
        <f t="shared" si="3"/>
        <v>0</v>
      </c>
    </row>
    <row r="28" spans="1:7" x14ac:dyDescent="0.25">
      <c r="A28" s="63" t="s">
        <v>415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25">
      <c r="A29" s="60" t="s">
        <v>416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25">
      <c r="A30" s="60" t="s">
        <v>417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25">
      <c r="A31" s="60" t="s">
        <v>418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25">
      <c r="A32" s="60" t="s">
        <v>419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45" customHeight="1" x14ac:dyDescent="0.25">
      <c r="A33" s="60" t="s">
        <v>420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45" customHeight="1" x14ac:dyDescent="0.25">
      <c r="A34" s="60" t="s">
        <v>421</v>
      </c>
      <c r="B34" s="41">
        <v>0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</row>
    <row r="35" spans="1:7" ht="14.45" customHeight="1" x14ac:dyDescent="0.25">
      <c r="A35" s="60" t="s">
        <v>422</v>
      </c>
      <c r="B35" s="41">
        <v>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</row>
    <row r="36" spans="1:7" ht="14.45" customHeight="1" x14ac:dyDescent="0.25">
      <c r="A36" s="60" t="s">
        <v>423</v>
      </c>
      <c r="B36" s="41">
        <v>0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</row>
    <row r="37" spans="1:7" ht="14.45" customHeight="1" x14ac:dyDescent="0.25">
      <c r="A37" s="52" t="s">
        <v>424</v>
      </c>
      <c r="B37" s="41">
        <f>SUM(B38:B41)</f>
        <v>0</v>
      </c>
      <c r="C37" s="41">
        <f t="shared" ref="C37:G37" si="4">SUM(C38:C41)</f>
        <v>0</v>
      </c>
      <c r="D37" s="41">
        <f t="shared" si="4"/>
        <v>0</v>
      </c>
      <c r="E37" s="41">
        <f t="shared" si="4"/>
        <v>0</v>
      </c>
      <c r="F37" s="41">
        <f t="shared" si="4"/>
        <v>0</v>
      </c>
      <c r="G37" s="41">
        <f t="shared" si="4"/>
        <v>0</v>
      </c>
    </row>
    <row r="38" spans="1:7" x14ac:dyDescent="0.25">
      <c r="A38" s="63" t="s">
        <v>425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</row>
    <row r="39" spans="1:7" ht="30" x14ac:dyDescent="0.25">
      <c r="A39" s="63" t="s">
        <v>426</v>
      </c>
      <c r="B39" s="41">
        <v>0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</row>
    <row r="40" spans="1:7" x14ac:dyDescent="0.25">
      <c r="A40" s="63" t="s">
        <v>427</v>
      </c>
      <c r="B40" s="41">
        <v>0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</row>
    <row r="41" spans="1:7" x14ac:dyDescent="0.25">
      <c r="A41" s="63" t="s">
        <v>428</v>
      </c>
      <c r="B41" s="41">
        <v>0</v>
      </c>
      <c r="C41" s="41">
        <v>0</v>
      </c>
      <c r="D41" s="41">
        <v>0</v>
      </c>
      <c r="E41" s="41">
        <v>0</v>
      </c>
      <c r="F41" s="41">
        <v>0</v>
      </c>
      <c r="G41" s="41">
        <v>0</v>
      </c>
    </row>
    <row r="42" spans="1:7" x14ac:dyDescent="0.25">
      <c r="A42" s="63"/>
      <c r="B42" s="47"/>
      <c r="C42" s="47"/>
      <c r="D42" s="47"/>
      <c r="E42" s="47"/>
      <c r="F42" s="47"/>
      <c r="G42" s="47"/>
    </row>
    <row r="43" spans="1:7" x14ac:dyDescent="0.25">
      <c r="A43" s="3" t="s">
        <v>429</v>
      </c>
      <c r="B43" s="4">
        <f>+B44+B53+B61+B71</f>
        <v>0</v>
      </c>
      <c r="C43" s="4">
        <f t="shared" ref="C43:G43" si="5">+C44+C53+C61+C71</f>
        <v>0</v>
      </c>
      <c r="D43" s="4">
        <f t="shared" si="5"/>
        <v>0</v>
      </c>
      <c r="E43" s="4">
        <f t="shared" si="5"/>
        <v>0</v>
      </c>
      <c r="F43" s="4">
        <f t="shared" si="5"/>
        <v>0</v>
      </c>
      <c r="G43" s="4">
        <f t="shared" si="5"/>
        <v>0</v>
      </c>
    </row>
    <row r="44" spans="1:7" x14ac:dyDescent="0.25">
      <c r="A44" s="51" t="s">
        <v>397</v>
      </c>
      <c r="B44" s="41">
        <f>SUM(B45:B52)</f>
        <v>0</v>
      </c>
      <c r="C44" s="41">
        <f t="shared" ref="C44:G44" si="6">SUM(C45:C52)</f>
        <v>0</v>
      </c>
      <c r="D44" s="41">
        <f t="shared" si="6"/>
        <v>0</v>
      </c>
      <c r="E44" s="41">
        <f t="shared" si="6"/>
        <v>0</v>
      </c>
      <c r="F44" s="41">
        <f t="shared" si="6"/>
        <v>0</v>
      </c>
      <c r="G44" s="41">
        <f t="shared" si="6"/>
        <v>0</v>
      </c>
    </row>
    <row r="45" spans="1:7" x14ac:dyDescent="0.25">
      <c r="A45" s="63" t="s">
        <v>398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25">
      <c r="A46" s="63" t="s">
        <v>399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25">
      <c r="A47" s="63" t="s">
        <v>400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25">
      <c r="A48" s="63" t="s">
        <v>401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x14ac:dyDescent="0.25">
      <c r="A49" s="63" t="s">
        <v>402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25">
      <c r="A50" s="63" t="s">
        <v>403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25">
      <c r="A51" s="63" t="s">
        <v>404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25">
      <c r="A52" s="63" t="s">
        <v>405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25">
      <c r="A53" s="51" t="s">
        <v>406</v>
      </c>
      <c r="B53" s="41">
        <f>SUM(B54:B60)</f>
        <v>0</v>
      </c>
      <c r="C53" s="41">
        <f t="shared" ref="C53:G53" si="7">SUM(C54:C60)</f>
        <v>0</v>
      </c>
      <c r="D53" s="41">
        <f t="shared" si="7"/>
        <v>0</v>
      </c>
      <c r="E53" s="41">
        <f t="shared" si="7"/>
        <v>0</v>
      </c>
      <c r="F53" s="41">
        <f t="shared" si="7"/>
        <v>0</v>
      </c>
      <c r="G53" s="41">
        <f t="shared" si="7"/>
        <v>0</v>
      </c>
    </row>
    <row r="54" spans="1:7" x14ac:dyDescent="0.25">
      <c r="A54" s="63" t="s">
        <v>407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25">
      <c r="A55" s="63" t="s">
        <v>408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25">
      <c r="A56" s="63" t="s">
        <v>409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25">
      <c r="A57" s="64" t="s">
        <v>410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25">
      <c r="A58" s="63" t="s">
        <v>411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25">
      <c r="A59" s="63" t="s">
        <v>412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25">
      <c r="A60" s="63" t="s">
        <v>413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25">
      <c r="A61" s="51" t="s">
        <v>414</v>
      </c>
      <c r="B61" s="41">
        <f>SUM(B62:B70)</f>
        <v>0</v>
      </c>
      <c r="C61" s="41">
        <f t="shared" ref="C61:G61" si="8">SUM(C62:C70)</f>
        <v>0</v>
      </c>
      <c r="D61" s="41">
        <f t="shared" si="8"/>
        <v>0</v>
      </c>
      <c r="E61" s="41">
        <f t="shared" si="8"/>
        <v>0</v>
      </c>
      <c r="F61" s="41">
        <f t="shared" si="8"/>
        <v>0</v>
      </c>
      <c r="G61" s="41">
        <f t="shared" si="8"/>
        <v>0</v>
      </c>
    </row>
    <row r="62" spans="1:7" x14ac:dyDescent="0.25">
      <c r="A62" s="63" t="s">
        <v>415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25">
      <c r="A63" s="63" t="s">
        <v>416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25">
      <c r="A64" s="63" t="s">
        <v>417</v>
      </c>
      <c r="B64" s="41">
        <v>0</v>
      </c>
      <c r="C64" s="41">
        <v>0</v>
      </c>
      <c r="D64" s="41">
        <v>0</v>
      </c>
      <c r="E64" s="41">
        <v>0</v>
      </c>
      <c r="F64" s="41">
        <v>0</v>
      </c>
      <c r="G64" s="41">
        <v>0</v>
      </c>
    </row>
    <row r="65" spans="1:7" x14ac:dyDescent="0.25">
      <c r="A65" s="63" t="s">
        <v>418</v>
      </c>
      <c r="B65" s="41">
        <v>0</v>
      </c>
      <c r="C65" s="41">
        <v>0</v>
      </c>
      <c r="D65" s="41">
        <v>0</v>
      </c>
      <c r="E65" s="41">
        <v>0</v>
      </c>
      <c r="F65" s="41">
        <v>0</v>
      </c>
      <c r="G65" s="41">
        <v>0</v>
      </c>
    </row>
    <row r="66" spans="1:7" x14ac:dyDescent="0.25">
      <c r="A66" s="63" t="s">
        <v>419</v>
      </c>
      <c r="B66" s="41">
        <v>0</v>
      </c>
      <c r="C66" s="41">
        <v>0</v>
      </c>
      <c r="D66" s="41">
        <v>0</v>
      </c>
      <c r="E66" s="41">
        <v>0</v>
      </c>
      <c r="F66" s="41">
        <v>0</v>
      </c>
      <c r="G66" s="41">
        <v>0</v>
      </c>
    </row>
    <row r="67" spans="1:7" x14ac:dyDescent="0.25">
      <c r="A67" s="63" t="s">
        <v>420</v>
      </c>
      <c r="B67" s="41">
        <v>0</v>
      </c>
      <c r="C67" s="41">
        <v>0</v>
      </c>
      <c r="D67" s="41">
        <v>0</v>
      </c>
      <c r="E67" s="41">
        <v>0</v>
      </c>
      <c r="F67" s="41">
        <v>0</v>
      </c>
      <c r="G67" s="41">
        <v>0</v>
      </c>
    </row>
    <row r="68" spans="1:7" x14ac:dyDescent="0.25">
      <c r="A68" s="63" t="s">
        <v>421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25">
      <c r="A69" s="63" t="s">
        <v>422</v>
      </c>
      <c r="B69" s="41">
        <v>0</v>
      </c>
      <c r="C69" s="41">
        <v>0</v>
      </c>
      <c r="D69" s="41">
        <v>0</v>
      </c>
      <c r="E69" s="41">
        <v>0</v>
      </c>
      <c r="F69" s="41">
        <v>0</v>
      </c>
      <c r="G69" s="41">
        <v>0</v>
      </c>
    </row>
    <row r="70" spans="1:7" x14ac:dyDescent="0.25">
      <c r="A70" s="63" t="s">
        <v>423</v>
      </c>
      <c r="B70" s="41">
        <v>0</v>
      </c>
      <c r="C70" s="41">
        <v>0</v>
      </c>
      <c r="D70" s="41">
        <v>0</v>
      </c>
      <c r="E70" s="41">
        <v>0</v>
      </c>
      <c r="F70" s="41">
        <v>0</v>
      </c>
      <c r="G70" s="41">
        <v>0</v>
      </c>
    </row>
    <row r="71" spans="1:7" x14ac:dyDescent="0.25">
      <c r="A71" s="52" t="s">
        <v>424</v>
      </c>
      <c r="B71" s="41">
        <f>SUM(B72:B75)</f>
        <v>0</v>
      </c>
      <c r="C71" s="41">
        <f t="shared" ref="C71:G71" si="9">SUM(C72:C75)</f>
        <v>0</v>
      </c>
      <c r="D71" s="41">
        <f t="shared" si="9"/>
        <v>0</v>
      </c>
      <c r="E71" s="41">
        <f t="shared" si="9"/>
        <v>0</v>
      </c>
      <c r="F71" s="41">
        <f t="shared" si="9"/>
        <v>0</v>
      </c>
      <c r="G71" s="41">
        <f t="shared" si="9"/>
        <v>0</v>
      </c>
    </row>
    <row r="72" spans="1:7" x14ac:dyDescent="0.25">
      <c r="A72" s="63" t="s">
        <v>425</v>
      </c>
      <c r="B72" s="41">
        <v>0</v>
      </c>
      <c r="C72" s="41">
        <v>0</v>
      </c>
      <c r="D72" s="41">
        <v>0</v>
      </c>
      <c r="E72" s="41">
        <v>0</v>
      </c>
      <c r="F72" s="41">
        <v>0</v>
      </c>
      <c r="G72" s="41">
        <v>0</v>
      </c>
    </row>
    <row r="73" spans="1:7" ht="30" x14ac:dyDescent="0.25">
      <c r="A73" s="63" t="s">
        <v>426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x14ac:dyDescent="0.25">
      <c r="A74" s="63" t="s">
        <v>427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25">
      <c r="A75" s="63" t="s">
        <v>428</v>
      </c>
      <c r="B75" s="41">
        <v>0</v>
      </c>
      <c r="C75" s="41">
        <v>0</v>
      </c>
      <c r="D75" s="41">
        <v>0</v>
      </c>
      <c r="E75" s="41">
        <v>0</v>
      </c>
      <c r="F75" s="41">
        <v>0</v>
      </c>
      <c r="G75" s="41">
        <v>0</v>
      </c>
    </row>
    <row r="76" spans="1:7" x14ac:dyDescent="0.25">
      <c r="A76" s="39"/>
      <c r="B76" s="43"/>
      <c r="C76" s="43"/>
      <c r="D76" s="43"/>
      <c r="E76" s="43"/>
      <c r="F76" s="43"/>
      <c r="G76" s="43"/>
    </row>
    <row r="77" spans="1:7" x14ac:dyDescent="0.25">
      <c r="A77" s="3" t="s">
        <v>379</v>
      </c>
      <c r="B77" s="4">
        <f>+B43+B9</f>
        <v>184834921</v>
      </c>
      <c r="C77" s="4">
        <f t="shared" ref="C77:G77" si="10">+C43+C9</f>
        <v>40608470.739999987</v>
      </c>
      <c r="D77" s="4">
        <f t="shared" si="10"/>
        <v>225443391.73999995</v>
      </c>
      <c r="E77" s="4">
        <f t="shared" si="10"/>
        <v>39971706.590000004</v>
      </c>
      <c r="F77" s="4">
        <f t="shared" si="10"/>
        <v>36002058.879999995</v>
      </c>
      <c r="G77" s="4">
        <f t="shared" si="10"/>
        <v>185471685.14999995</v>
      </c>
    </row>
    <row r="78" spans="1:7" x14ac:dyDescent="0.25">
      <c r="A78" s="49"/>
      <c r="B78" s="65"/>
      <c r="C78" s="65"/>
      <c r="D78" s="65"/>
      <c r="E78" s="65"/>
      <c r="F78" s="65"/>
      <c r="G78" s="6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71:G71 C11:G18 B27:G27 B37:G37 B19:G19 B61:G61 C72:G75 C43:G52 B43:B44 C20:G26 C28:G36 B9:G10 C54:G60 C62:G70 B76:G77 B53:G53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8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4"/>
  <sheetViews>
    <sheetView showGridLines="0" zoomScale="75" zoomScaleNormal="75" workbookViewId="0">
      <selection activeCell="O10" sqref="O10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33.6" customHeight="1" x14ac:dyDescent="0.25">
      <c r="A1" s="147" t="s">
        <v>430</v>
      </c>
      <c r="B1" s="130"/>
      <c r="C1" s="130"/>
      <c r="D1" s="130"/>
      <c r="E1" s="130"/>
      <c r="F1" s="130"/>
      <c r="G1" s="131"/>
    </row>
    <row r="2" spans="1:7" x14ac:dyDescent="0.25">
      <c r="A2" s="92" t="str">
        <f>'Formato 1'!A2</f>
        <v>Comisión Municipal de Cultura Física y Deporte de León, Guanajuato</v>
      </c>
      <c r="B2" s="93"/>
      <c r="C2" s="93"/>
      <c r="D2" s="93"/>
      <c r="E2" s="93"/>
      <c r="F2" s="93"/>
      <c r="G2" s="94"/>
    </row>
    <row r="3" spans="1:7" x14ac:dyDescent="0.25">
      <c r="A3" s="95" t="s">
        <v>297</v>
      </c>
      <c r="B3" s="96"/>
      <c r="C3" s="96"/>
      <c r="D3" s="96"/>
      <c r="E3" s="96"/>
      <c r="F3" s="96"/>
      <c r="G3" s="97"/>
    </row>
    <row r="4" spans="1:7" x14ac:dyDescent="0.25">
      <c r="A4" s="95" t="s">
        <v>431</v>
      </c>
      <c r="B4" s="96"/>
      <c r="C4" s="96"/>
      <c r="D4" s="96"/>
      <c r="E4" s="96"/>
      <c r="F4" s="96"/>
      <c r="G4" s="97"/>
    </row>
    <row r="5" spans="1:7" x14ac:dyDescent="0.25">
      <c r="A5" s="95" t="str">
        <f>'Formato 3'!A4</f>
        <v>Del 1 de enero al 31 de marzo de 2026</v>
      </c>
      <c r="B5" s="96"/>
      <c r="C5" s="96"/>
      <c r="D5" s="96"/>
      <c r="E5" s="96"/>
      <c r="F5" s="96"/>
      <c r="G5" s="97"/>
    </row>
    <row r="6" spans="1:7" x14ac:dyDescent="0.25">
      <c r="A6" s="98" t="s">
        <v>2</v>
      </c>
      <c r="B6" s="99"/>
      <c r="C6" s="99"/>
      <c r="D6" s="99"/>
      <c r="E6" s="99"/>
      <c r="F6" s="99"/>
      <c r="G6" s="100"/>
    </row>
    <row r="7" spans="1:7" x14ac:dyDescent="0.25">
      <c r="A7" s="142" t="s">
        <v>5</v>
      </c>
      <c r="B7" s="145" t="s">
        <v>299</v>
      </c>
      <c r="C7" s="145"/>
      <c r="D7" s="145"/>
      <c r="E7" s="145"/>
      <c r="F7" s="145"/>
      <c r="G7" s="145" t="s">
        <v>300</v>
      </c>
    </row>
    <row r="8" spans="1:7" ht="30" x14ac:dyDescent="0.25">
      <c r="A8" s="143"/>
      <c r="B8" s="7" t="s">
        <v>205</v>
      </c>
      <c r="C8" s="32" t="s">
        <v>395</v>
      </c>
      <c r="D8" s="32" t="s">
        <v>232</v>
      </c>
      <c r="E8" s="32" t="s">
        <v>190</v>
      </c>
      <c r="F8" s="32" t="s">
        <v>206</v>
      </c>
      <c r="G8" s="152"/>
    </row>
    <row r="9" spans="1:7" ht="15.75" customHeight="1" x14ac:dyDescent="0.25">
      <c r="A9" s="25" t="s">
        <v>432</v>
      </c>
      <c r="B9" s="101">
        <f>+B10+B11+B12+B15+B16+B19</f>
        <v>76232144</v>
      </c>
      <c r="C9" s="101">
        <f t="shared" ref="C9:G9" si="0">+C10+C11+C12+C15+C16+C19</f>
        <v>0</v>
      </c>
      <c r="D9" s="101">
        <f t="shared" si="0"/>
        <v>76232144</v>
      </c>
      <c r="E9" s="101">
        <f t="shared" si="0"/>
        <v>16549542.760000002</v>
      </c>
      <c r="F9" s="101">
        <f t="shared" si="0"/>
        <v>16549542.760000002</v>
      </c>
      <c r="G9" s="101">
        <f t="shared" si="0"/>
        <v>59682601.240000002</v>
      </c>
    </row>
    <row r="10" spans="1:7" x14ac:dyDescent="0.25">
      <c r="A10" s="51" t="s">
        <v>433</v>
      </c>
      <c r="B10" s="58">
        <v>76232144</v>
      </c>
      <c r="C10" s="58">
        <v>0</v>
      </c>
      <c r="D10" s="58">
        <v>76232144</v>
      </c>
      <c r="E10" s="58">
        <v>16549542.760000002</v>
      </c>
      <c r="F10" s="58">
        <v>16549542.760000002</v>
      </c>
      <c r="G10" s="59">
        <v>59682601.240000002</v>
      </c>
    </row>
    <row r="11" spans="1:7" ht="15.75" customHeight="1" x14ac:dyDescent="0.25">
      <c r="A11" s="51" t="s">
        <v>434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25">
      <c r="A12" s="51" t="s">
        <v>435</v>
      </c>
      <c r="B12" s="59">
        <f>+B13+B14</f>
        <v>0</v>
      </c>
      <c r="C12" s="59">
        <f t="shared" ref="C12:G12" si="1">+C13+C14</f>
        <v>0</v>
      </c>
      <c r="D12" s="59">
        <f t="shared" si="1"/>
        <v>0</v>
      </c>
      <c r="E12" s="59">
        <f t="shared" si="1"/>
        <v>0</v>
      </c>
      <c r="F12" s="59">
        <f t="shared" si="1"/>
        <v>0</v>
      </c>
      <c r="G12" s="59">
        <f t="shared" si="1"/>
        <v>0</v>
      </c>
    </row>
    <row r="13" spans="1:7" x14ac:dyDescent="0.25">
      <c r="A13" s="60" t="s">
        <v>436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25">
      <c r="A14" s="60" t="s">
        <v>437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25">
      <c r="A15" s="51" t="s">
        <v>438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ht="30" x14ac:dyDescent="0.25">
      <c r="A16" s="52" t="s">
        <v>439</v>
      </c>
      <c r="B16" s="59">
        <f>+B17+B18</f>
        <v>0</v>
      </c>
      <c r="C16" s="59">
        <f t="shared" ref="C16:G16" si="2">+C17+C18</f>
        <v>0</v>
      </c>
      <c r="D16" s="59">
        <f t="shared" si="2"/>
        <v>0</v>
      </c>
      <c r="E16" s="59">
        <f t="shared" si="2"/>
        <v>0</v>
      </c>
      <c r="F16" s="59">
        <f t="shared" si="2"/>
        <v>0</v>
      </c>
      <c r="G16" s="59">
        <f t="shared" si="2"/>
        <v>0</v>
      </c>
    </row>
    <row r="17" spans="1:7" x14ac:dyDescent="0.25">
      <c r="A17" s="60" t="s">
        <v>440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25">
      <c r="A18" s="60" t="s">
        <v>441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25">
      <c r="A19" s="51" t="s">
        <v>442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25">
      <c r="A20" s="39"/>
      <c r="B20" s="61"/>
      <c r="C20" s="61"/>
      <c r="D20" s="61"/>
      <c r="E20" s="61"/>
      <c r="F20" s="61"/>
      <c r="G20" s="61"/>
    </row>
    <row r="21" spans="1:7" x14ac:dyDescent="0.25">
      <c r="A21" s="33" t="s">
        <v>443</v>
      </c>
      <c r="B21" s="101">
        <f>+B22+B23+B24+B27+B28+B31</f>
        <v>0</v>
      </c>
      <c r="C21" s="101">
        <f t="shared" ref="C21:G21" si="3">+C22+C23+C24+C27+C28+C31</f>
        <v>0</v>
      </c>
      <c r="D21" s="101">
        <f t="shared" si="3"/>
        <v>0</v>
      </c>
      <c r="E21" s="101">
        <f t="shared" si="3"/>
        <v>0</v>
      </c>
      <c r="F21" s="101">
        <f t="shared" si="3"/>
        <v>0</v>
      </c>
      <c r="G21" s="101">
        <f t="shared" si="3"/>
        <v>0</v>
      </c>
    </row>
    <row r="22" spans="1:7" x14ac:dyDescent="0.25">
      <c r="A22" s="51" t="s">
        <v>433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9">
        <v>0</v>
      </c>
    </row>
    <row r="23" spans="1:7" x14ac:dyDescent="0.25">
      <c r="A23" s="51" t="s">
        <v>434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25">
      <c r="A24" s="51" t="s">
        <v>435</v>
      </c>
      <c r="B24" s="59">
        <f>+B25+B26</f>
        <v>0</v>
      </c>
      <c r="C24" s="59">
        <f t="shared" ref="C24:G24" si="4">+C25+C26</f>
        <v>0</v>
      </c>
      <c r="D24" s="59">
        <f t="shared" si="4"/>
        <v>0</v>
      </c>
      <c r="E24" s="59">
        <f t="shared" si="4"/>
        <v>0</v>
      </c>
      <c r="F24" s="59">
        <f t="shared" si="4"/>
        <v>0</v>
      </c>
      <c r="G24" s="59">
        <f t="shared" si="4"/>
        <v>0</v>
      </c>
    </row>
    <row r="25" spans="1:7" x14ac:dyDescent="0.25">
      <c r="A25" s="60" t="s">
        <v>436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25">
      <c r="A26" s="60" t="s">
        <v>437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25">
      <c r="A27" s="51" t="s">
        <v>438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ht="30" x14ac:dyDescent="0.25">
      <c r="A28" s="52" t="s">
        <v>439</v>
      </c>
      <c r="B28" s="59">
        <f>+B29+B30</f>
        <v>0</v>
      </c>
      <c r="C28" s="59">
        <f t="shared" ref="C28:G28" si="5">+C29+C30</f>
        <v>0</v>
      </c>
      <c r="D28" s="59">
        <f t="shared" si="5"/>
        <v>0</v>
      </c>
      <c r="E28" s="59">
        <f t="shared" si="5"/>
        <v>0</v>
      </c>
      <c r="F28" s="59">
        <f t="shared" si="5"/>
        <v>0</v>
      </c>
      <c r="G28" s="59">
        <f t="shared" si="5"/>
        <v>0</v>
      </c>
    </row>
    <row r="29" spans="1:7" x14ac:dyDescent="0.25">
      <c r="A29" s="60" t="s">
        <v>440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25">
      <c r="A30" s="60" t="s">
        <v>441</v>
      </c>
      <c r="B30" s="59">
        <v>0</v>
      </c>
      <c r="C30" s="59">
        <v>0</v>
      </c>
      <c r="D30" s="59">
        <v>0</v>
      </c>
      <c r="E30" s="59">
        <v>0</v>
      </c>
      <c r="F30" s="59">
        <v>0</v>
      </c>
      <c r="G30" s="59">
        <v>0</v>
      </c>
    </row>
    <row r="31" spans="1:7" x14ac:dyDescent="0.25">
      <c r="A31" s="51" t="s">
        <v>442</v>
      </c>
      <c r="B31" s="59">
        <v>0</v>
      </c>
      <c r="C31" s="59">
        <v>0</v>
      </c>
      <c r="D31" s="59">
        <v>0</v>
      </c>
      <c r="E31" s="59">
        <v>0</v>
      </c>
      <c r="F31" s="59">
        <v>0</v>
      </c>
      <c r="G31" s="59">
        <v>0</v>
      </c>
    </row>
    <row r="32" spans="1:7" x14ac:dyDescent="0.25">
      <c r="A32" s="39"/>
      <c r="B32" s="61"/>
      <c r="C32" s="61"/>
      <c r="D32" s="61"/>
      <c r="E32" s="61"/>
      <c r="F32" s="61"/>
      <c r="G32" s="61"/>
    </row>
    <row r="33" spans="1:7" ht="14.45" customHeight="1" x14ac:dyDescent="0.25">
      <c r="A33" s="3" t="s">
        <v>444</v>
      </c>
      <c r="B33" s="101">
        <f>+B21+B9</f>
        <v>76232144</v>
      </c>
      <c r="C33" s="101">
        <f t="shared" ref="C33:G33" si="6">+C21+C9</f>
        <v>0</v>
      </c>
      <c r="D33" s="101">
        <f t="shared" si="6"/>
        <v>76232144</v>
      </c>
      <c r="E33" s="101">
        <f t="shared" si="6"/>
        <v>16549542.760000002</v>
      </c>
      <c r="F33" s="101">
        <f t="shared" si="6"/>
        <v>16549542.760000002</v>
      </c>
      <c r="G33" s="101">
        <f t="shared" si="6"/>
        <v>59682601.240000002</v>
      </c>
    </row>
    <row r="34" spans="1:7" ht="14.45" customHeight="1" x14ac:dyDescent="0.25">
      <c r="A34" s="49"/>
      <c r="B34" s="62"/>
      <c r="C34" s="62"/>
      <c r="D34" s="62"/>
      <c r="E34" s="62"/>
      <c r="F34" s="62"/>
      <c r="G34" s="6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11:F21 G9:G33 B23:F33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7"/>
  <sheetViews>
    <sheetView showGridLines="0" zoomScale="75" zoomScaleNormal="75" workbookViewId="0">
      <selection activeCell="C30" sqref="C30"/>
    </sheetView>
  </sheetViews>
  <sheetFormatPr baseColWidth="10" defaultColWidth="11" defaultRowHeight="15" x14ac:dyDescent="0.25"/>
  <cols>
    <col min="1" max="1" width="68.85546875" bestFit="1" customWidth="1"/>
    <col min="2" max="2" width="23.42578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x14ac:dyDescent="0.25">
      <c r="A1" s="147" t="s">
        <v>445</v>
      </c>
      <c r="B1" s="130"/>
      <c r="C1" s="130"/>
      <c r="D1" s="130"/>
      <c r="E1" s="130"/>
      <c r="F1" s="130"/>
      <c r="G1" s="131"/>
    </row>
    <row r="2" spans="1:7" x14ac:dyDescent="0.25">
      <c r="A2" s="132" t="str">
        <f>'Formato 1'!A2</f>
        <v>Comisión Municipal de Cultura Física y Deporte de León, Guanajuato</v>
      </c>
      <c r="B2" s="133"/>
      <c r="C2" s="133"/>
      <c r="D2" s="133"/>
      <c r="E2" s="133"/>
      <c r="F2" s="133"/>
      <c r="G2" s="134"/>
    </row>
    <row r="3" spans="1:7" x14ac:dyDescent="0.25">
      <c r="A3" s="135" t="s">
        <v>446</v>
      </c>
      <c r="B3" s="136"/>
      <c r="C3" s="136"/>
      <c r="D3" s="136"/>
      <c r="E3" s="136"/>
      <c r="F3" s="136"/>
      <c r="G3" s="137"/>
    </row>
    <row r="4" spans="1:7" x14ac:dyDescent="0.25">
      <c r="A4" s="135" t="s">
        <v>2</v>
      </c>
      <c r="B4" s="136"/>
      <c r="C4" s="136"/>
      <c r="D4" s="136"/>
      <c r="E4" s="136"/>
      <c r="F4" s="136"/>
      <c r="G4" s="137"/>
    </row>
    <row r="5" spans="1:7" x14ac:dyDescent="0.25">
      <c r="A5" s="138" t="s">
        <v>447</v>
      </c>
      <c r="B5" s="139"/>
      <c r="C5" s="139"/>
      <c r="D5" s="139"/>
      <c r="E5" s="139"/>
      <c r="F5" s="139"/>
      <c r="G5" s="140"/>
    </row>
    <row r="6" spans="1:7" x14ac:dyDescent="0.25">
      <c r="A6" s="102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25">
      <c r="A7" s="25" t="s">
        <v>448</v>
      </c>
      <c r="B7" s="101">
        <f>+B8+B9+B10+B12+B11+B13+B14+B15+B16+B17+B18+B19</f>
        <v>184834921</v>
      </c>
      <c r="C7" s="101">
        <f t="shared" ref="C7:G7" si="1">+C8+C9+C10+C12+C11+C13+C14+C15+C16+C17+C18+C19</f>
        <v>193152492.44499999</v>
      </c>
      <c r="D7" s="101">
        <f t="shared" si="1"/>
        <v>201844354.60502496</v>
      </c>
      <c r="E7" s="101">
        <f t="shared" si="1"/>
        <v>210927350.56225109</v>
      </c>
      <c r="F7" s="101">
        <f t="shared" si="1"/>
        <v>220419081.33755237</v>
      </c>
      <c r="G7" s="101">
        <f t="shared" si="1"/>
        <v>230337939.99774221</v>
      </c>
    </row>
    <row r="8" spans="1:7" x14ac:dyDescent="0.25">
      <c r="A8" s="51" t="s">
        <v>449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ht="15.75" customHeight="1" x14ac:dyDescent="0.25">
      <c r="A9" s="51" t="s">
        <v>450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25">
      <c r="A10" s="51" t="s">
        <v>451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25">
      <c r="A11" s="51" t="s">
        <v>452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25">
      <c r="A12" s="51" t="s">
        <v>453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25">
      <c r="A13" s="51" t="s">
        <v>454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25">
      <c r="A14" s="52" t="s">
        <v>455</v>
      </c>
      <c r="B14" s="58">
        <v>104948951</v>
      </c>
      <c r="C14" s="58">
        <f>+B14*1.045</f>
        <v>109671653.79499999</v>
      </c>
      <c r="D14" s="58">
        <f>+C14*1.045</f>
        <v>114606878.21577498</v>
      </c>
      <c r="E14" s="58">
        <f>+D14*1.045</f>
        <v>119764187.73548485</v>
      </c>
      <c r="F14" s="58">
        <f>+E14*1.045</f>
        <v>125153576.18358167</v>
      </c>
      <c r="G14" s="58">
        <f>+F14*1.045</f>
        <v>130785487.11184283</v>
      </c>
    </row>
    <row r="15" spans="1:7" x14ac:dyDescent="0.25">
      <c r="A15" s="51" t="s">
        <v>456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25">
      <c r="A16" s="51" t="s">
        <v>457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25">
      <c r="A17" s="51" t="s">
        <v>458</v>
      </c>
      <c r="B17" s="58">
        <v>79885970</v>
      </c>
      <c r="C17" s="58">
        <f>+B17*1.045</f>
        <v>83480838.649999991</v>
      </c>
      <c r="D17" s="58">
        <f>+C17*1.045</f>
        <v>87237476.38924998</v>
      </c>
      <c r="E17" s="58">
        <f>+D17*1.045</f>
        <v>91163162.826766223</v>
      </c>
      <c r="F17" s="58">
        <f>+E17*1.045</f>
        <v>95265505.153970703</v>
      </c>
      <c r="G17" s="58">
        <f>+F17*1.045</f>
        <v>99552452.88589938</v>
      </c>
    </row>
    <row r="18" spans="1:7" x14ac:dyDescent="0.25">
      <c r="A18" s="51" t="s">
        <v>459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25">
      <c r="A19" s="75" t="s">
        <v>460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</row>
    <row r="20" spans="1:7" x14ac:dyDescent="0.25">
      <c r="A20" s="51" t="s">
        <v>461</v>
      </c>
      <c r="B20" s="58"/>
      <c r="C20" s="58"/>
      <c r="D20" s="58"/>
      <c r="E20" s="58"/>
      <c r="F20" s="58"/>
      <c r="G20" s="58"/>
    </row>
    <row r="21" spans="1:7" x14ac:dyDescent="0.25">
      <c r="A21" s="3" t="s">
        <v>462</v>
      </c>
      <c r="B21" s="101">
        <f>+B22+B23+B24+B25+B26</f>
        <v>0</v>
      </c>
      <c r="C21" s="101">
        <f t="shared" ref="C21:G21" si="2">+C22+C23+C24+C25+C26</f>
        <v>0</v>
      </c>
      <c r="D21" s="101">
        <f t="shared" si="2"/>
        <v>0</v>
      </c>
      <c r="E21" s="101">
        <f t="shared" si="2"/>
        <v>0</v>
      </c>
      <c r="F21" s="101">
        <f t="shared" si="2"/>
        <v>0</v>
      </c>
      <c r="G21" s="101">
        <f t="shared" si="2"/>
        <v>0</v>
      </c>
    </row>
    <row r="22" spans="1:7" x14ac:dyDescent="0.25">
      <c r="A22" s="51" t="s">
        <v>463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25">
      <c r="A23" s="51" t="s">
        <v>464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25">
      <c r="A24" s="51" t="s">
        <v>465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ht="30" x14ac:dyDescent="0.25">
      <c r="A25" s="52" t="s">
        <v>466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25">
      <c r="A26" s="52" t="s">
        <v>467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25">
      <c r="A27" s="60" t="s">
        <v>461</v>
      </c>
      <c r="B27" s="59"/>
      <c r="C27" s="59"/>
      <c r="D27" s="59"/>
      <c r="E27" s="59"/>
      <c r="F27" s="59"/>
      <c r="G27" s="59"/>
    </row>
    <row r="28" spans="1:7" x14ac:dyDescent="0.25">
      <c r="A28" s="3" t="s">
        <v>468</v>
      </c>
      <c r="B28" s="101">
        <f>+B29</f>
        <v>0</v>
      </c>
      <c r="C28" s="101">
        <f t="shared" ref="C28:G28" si="3">+C29</f>
        <v>0</v>
      </c>
      <c r="D28" s="101">
        <f t="shared" si="3"/>
        <v>0</v>
      </c>
      <c r="E28" s="101">
        <f t="shared" si="3"/>
        <v>0</v>
      </c>
      <c r="F28" s="101">
        <f t="shared" si="3"/>
        <v>0</v>
      </c>
      <c r="G28" s="101">
        <f t="shared" si="3"/>
        <v>0</v>
      </c>
    </row>
    <row r="29" spans="1:7" x14ac:dyDescent="0.25">
      <c r="A29" s="51" t="s">
        <v>469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25">
      <c r="A30" s="39" t="s">
        <v>461</v>
      </c>
      <c r="B30" s="61"/>
      <c r="C30" s="61"/>
      <c r="D30" s="61"/>
      <c r="E30" s="61"/>
      <c r="F30" s="61"/>
      <c r="G30" s="61"/>
    </row>
    <row r="31" spans="1:7" ht="14.45" customHeight="1" x14ac:dyDescent="0.25">
      <c r="A31" s="3" t="s">
        <v>470</v>
      </c>
      <c r="B31" s="101">
        <f>+B7+B21+B28</f>
        <v>184834921</v>
      </c>
      <c r="C31" s="101">
        <f t="shared" ref="C31:G31" si="4">+C7+C21+C28</f>
        <v>193152492.44499999</v>
      </c>
      <c r="D31" s="101">
        <f t="shared" si="4"/>
        <v>201844354.60502496</v>
      </c>
      <c r="E31" s="101">
        <f t="shared" si="4"/>
        <v>210927350.56225109</v>
      </c>
      <c r="F31" s="101">
        <f t="shared" si="4"/>
        <v>220419081.33755237</v>
      </c>
      <c r="G31" s="101">
        <f t="shared" si="4"/>
        <v>230337939.99774221</v>
      </c>
    </row>
    <row r="32" spans="1:7" ht="14.45" customHeight="1" x14ac:dyDescent="0.25">
      <c r="A32" s="39"/>
      <c r="B32" s="104"/>
      <c r="C32" s="104"/>
      <c r="D32" s="104"/>
      <c r="E32" s="104"/>
      <c r="F32" s="104"/>
      <c r="G32" s="104"/>
    </row>
    <row r="33" spans="1:7" x14ac:dyDescent="0.25">
      <c r="A33" s="107" t="s">
        <v>292</v>
      </c>
      <c r="B33" s="47"/>
      <c r="C33" s="47"/>
      <c r="D33" s="47"/>
      <c r="E33" s="47"/>
      <c r="F33" s="47"/>
      <c r="G33" s="47"/>
    </row>
    <row r="34" spans="1:7" ht="30" x14ac:dyDescent="0.25">
      <c r="A34" s="105" t="s">
        <v>471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ht="30" x14ac:dyDescent="0.25">
      <c r="A35" s="105" t="s">
        <v>294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25">
      <c r="A36" s="107" t="s">
        <v>472</v>
      </c>
      <c r="B36" s="16">
        <f>+B34+B35</f>
        <v>0</v>
      </c>
      <c r="C36" s="16">
        <f t="shared" ref="C36:G36" si="5">+C34+C35</f>
        <v>0</v>
      </c>
      <c r="D36" s="16">
        <f t="shared" si="5"/>
        <v>0</v>
      </c>
      <c r="E36" s="16">
        <f t="shared" si="5"/>
        <v>0</v>
      </c>
      <c r="F36" s="16">
        <f t="shared" si="5"/>
        <v>0</v>
      </c>
      <c r="G36" s="16">
        <f t="shared" si="5"/>
        <v>0</v>
      </c>
    </row>
    <row r="37" spans="1:7" x14ac:dyDescent="0.25">
      <c r="A37" s="48"/>
      <c r="B37" s="48"/>
      <c r="C37" s="48"/>
      <c r="D37" s="48"/>
      <c r="E37" s="48"/>
      <c r="F37" s="48"/>
      <c r="G37" s="48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7:G7 B21:G31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52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0"/>
  <sheetViews>
    <sheetView showGridLines="0" zoomScale="75" zoomScaleNormal="75" workbookViewId="0">
      <selection activeCell="B18" sqref="B18"/>
    </sheetView>
  </sheetViews>
  <sheetFormatPr baseColWidth="10" defaultColWidth="11" defaultRowHeight="15" x14ac:dyDescent="0.25"/>
  <cols>
    <col min="1" max="1" width="68.85546875" bestFit="1" customWidth="1"/>
    <col min="2" max="2" width="24.5703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x14ac:dyDescent="0.25">
      <c r="A1" s="147" t="s">
        <v>473</v>
      </c>
      <c r="B1" s="130"/>
      <c r="C1" s="130"/>
      <c r="D1" s="130"/>
      <c r="E1" s="130"/>
      <c r="F1" s="130"/>
      <c r="G1" s="131"/>
    </row>
    <row r="2" spans="1:7" x14ac:dyDescent="0.25">
      <c r="A2" s="132" t="str">
        <f>'Formato 1'!A2</f>
        <v>Comisión Municipal de Cultura Física y Deporte de León, Guanajuato</v>
      </c>
      <c r="B2" s="133"/>
      <c r="C2" s="133"/>
      <c r="D2" s="133"/>
      <c r="E2" s="133"/>
      <c r="F2" s="133"/>
      <c r="G2" s="134"/>
    </row>
    <row r="3" spans="1:7" x14ac:dyDescent="0.25">
      <c r="A3" s="135" t="s">
        <v>474</v>
      </c>
      <c r="B3" s="136"/>
      <c r="C3" s="136"/>
      <c r="D3" s="136"/>
      <c r="E3" s="136"/>
      <c r="F3" s="136"/>
      <c r="G3" s="137"/>
    </row>
    <row r="4" spans="1:7" x14ac:dyDescent="0.25">
      <c r="A4" s="135" t="s">
        <v>2</v>
      </c>
      <c r="B4" s="136"/>
      <c r="C4" s="136"/>
      <c r="D4" s="136"/>
      <c r="E4" s="136"/>
      <c r="F4" s="136"/>
      <c r="G4" s="137"/>
    </row>
    <row r="5" spans="1:7" x14ac:dyDescent="0.25">
      <c r="A5" s="138" t="s">
        <v>447</v>
      </c>
      <c r="B5" s="139"/>
      <c r="C5" s="139"/>
      <c r="D5" s="139"/>
      <c r="E5" s="139"/>
      <c r="F5" s="139"/>
      <c r="G5" s="140"/>
    </row>
    <row r="6" spans="1:7" x14ac:dyDescent="0.25">
      <c r="A6" s="102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25">
      <c r="A7" s="25" t="s">
        <v>475</v>
      </c>
      <c r="B7" s="101">
        <f>+B8+B9+B10+B11+B12+B13+B14+B15+B16</f>
        <v>184834921</v>
      </c>
      <c r="C7" s="101">
        <f t="shared" ref="C7:G7" si="1">+C8+C9+C10+C11+C12+C13+C14+C15+C16</f>
        <v>192228315</v>
      </c>
      <c r="D7" s="101">
        <f t="shared" si="1"/>
        <v>199917450.55360001</v>
      </c>
      <c r="E7" s="101">
        <f t="shared" si="1"/>
        <v>207914148.575744</v>
      </c>
      <c r="F7" s="101">
        <f t="shared" si="1"/>
        <v>216230714.51877379</v>
      </c>
      <c r="G7" s="101">
        <f t="shared" si="1"/>
        <v>224879943.09952477</v>
      </c>
    </row>
    <row r="8" spans="1:7" x14ac:dyDescent="0.25">
      <c r="A8" s="51" t="s">
        <v>476</v>
      </c>
      <c r="B8" s="58">
        <v>76232144</v>
      </c>
      <c r="C8" s="58">
        <v>79281429</v>
      </c>
      <c r="D8" s="58">
        <v>82452686.95040001</v>
      </c>
      <c r="E8" s="58">
        <v>85750794.428416014</v>
      </c>
      <c r="F8" s="58">
        <v>89180826.205552652</v>
      </c>
      <c r="G8" s="58">
        <v>92748059.253774762</v>
      </c>
    </row>
    <row r="9" spans="1:7" ht="15.75" customHeight="1" x14ac:dyDescent="0.25">
      <c r="A9" s="51" t="s">
        <v>477</v>
      </c>
      <c r="B9" s="58">
        <v>16603960</v>
      </c>
      <c r="C9" s="58">
        <v>17268118</v>
      </c>
      <c r="D9" s="58">
        <v>17958843.136000004</v>
      </c>
      <c r="E9" s="58">
        <v>18677196.861440003</v>
      </c>
      <c r="F9" s="58">
        <v>19424284.735897604</v>
      </c>
      <c r="G9" s="58">
        <v>20201256.12533351</v>
      </c>
    </row>
    <row r="10" spans="1:7" x14ac:dyDescent="0.25">
      <c r="A10" s="51" t="s">
        <v>478</v>
      </c>
      <c r="B10" s="58">
        <v>52394722</v>
      </c>
      <c r="C10" s="58">
        <v>54490510</v>
      </c>
      <c r="D10" s="58">
        <v>56670131.315200001</v>
      </c>
      <c r="E10" s="58">
        <v>58936936.567808002</v>
      </c>
      <c r="F10" s="58">
        <v>61294414.030520327</v>
      </c>
      <c r="G10" s="58">
        <v>63746190.591741145</v>
      </c>
    </row>
    <row r="11" spans="1:7" x14ac:dyDescent="0.25">
      <c r="A11" s="51" t="s">
        <v>479</v>
      </c>
      <c r="B11" s="58">
        <v>38845545</v>
      </c>
      <c r="C11" s="58">
        <v>40399366</v>
      </c>
      <c r="D11" s="58">
        <v>42015341.472000003</v>
      </c>
      <c r="E11" s="58">
        <v>43695955.130880006</v>
      </c>
      <c r="F11" s="58">
        <v>45443793.336115204</v>
      </c>
      <c r="G11" s="58">
        <v>47261545.069559813</v>
      </c>
    </row>
    <row r="12" spans="1:7" x14ac:dyDescent="0.25">
      <c r="A12" s="51" t="s">
        <v>480</v>
      </c>
      <c r="B12" s="58">
        <v>758550</v>
      </c>
      <c r="C12" s="58">
        <v>788892</v>
      </c>
      <c r="D12" s="58">
        <v>820447.68</v>
      </c>
      <c r="E12" s="58">
        <v>853265.58720000007</v>
      </c>
      <c r="F12" s="58">
        <v>887396.21068800008</v>
      </c>
      <c r="G12" s="58">
        <v>922892.0591155201</v>
      </c>
    </row>
    <row r="13" spans="1:7" x14ac:dyDescent="0.25">
      <c r="A13" s="51" t="s">
        <v>481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25">
      <c r="A14" s="52" t="s">
        <v>482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25">
      <c r="A15" s="51" t="s">
        <v>483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25">
      <c r="A16" s="51" t="s">
        <v>484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25">
      <c r="A17" s="51"/>
      <c r="B17" s="58"/>
      <c r="C17" s="58"/>
      <c r="D17" s="58"/>
      <c r="E17" s="58"/>
      <c r="F17" s="58"/>
      <c r="G17" s="58"/>
    </row>
    <row r="18" spans="1:7" x14ac:dyDescent="0.25">
      <c r="A18" s="3" t="s">
        <v>485</v>
      </c>
      <c r="B18" s="101">
        <f>+B19+B20+B21+B22+B23+B24+B25+B26+B27</f>
        <v>0</v>
      </c>
      <c r="C18" s="101">
        <f t="shared" ref="C18:G18" si="2">+C19+C20+C21+C22+C23+C24+C25+C26+C27</f>
        <v>0</v>
      </c>
      <c r="D18" s="101">
        <f t="shared" si="2"/>
        <v>0</v>
      </c>
      <c r="E18" s="101">
        <f t="shared" si="2"/>
        <v>0</v>
      </c>
      <c r="F18" s="101">
        <f t="shared" si="2"/>
        <v>0</v>
      </c>
      <c r="G18" s="101">
        <f t="shared" si="2"/>
        <v>0</v>
      </c>
    </row>
    <row r="19" spans="1:7" x14ac:dyDescent="0.25">
      <c r="A19" s="51" t="s">
        <v>476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25">
      <c r="A20" s="51" t="s">
        <v>477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25">
      <c r="A21" s="51" t="s">
        <v>478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25">
      <c r="A22" s="51" t="s">
        <v>479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25">
      <c r="A23" s="52" t="s">
        <v>480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25">
      <c r="A24" s="52" t="s">
        <v>481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25">
      <c r="A25" s="52" t="s">
        <v>482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25">
      <c r="A26" s="52" t="s">
        <v>486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25">
      <c r="A27" s="52" t="s">
        <v>484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25">
      <c r="A28" s="39" t="s">
        <v>461</v>
      </c>
      <c r="B28" s="61"/>
      <c r="C28" s="61"/>
      <c r="D28" s="61"/>
      <c r="E28" s="61"/>
      <c r="F28" s="61"/>
      <c r="G28" s="61"/>
    </row>
    <row r="29" spans="1:7" ht="14.45" customHeight="1" x14ac:dyDescent="0.25">
      <c r="A29" s="3" t="s">
        <v>487</v>
      </c>
      <c r="B29" s="101">
        <f>+B7+B18</f>
        <v>184834921</v>
      </c>
      <c r="C29" s="101">
        <f t="shared" ref="C29:G29" si="3">+C7+C18</f>
        <v>192228315</v>
      </c>
      <c r="D29" s="101">
        <f t="shared" si="3"/>
        <v>199917450.55360001</v>
      </c>
      <c r="E29" s="101">
        <f t="shared" si="3"/>
        <v>207914148.575744</v>
      </c>
      <c r="F29" s="101">
        <f t="shared" si="3"/>
        <v>216230714.51877379</v>
      </c>
      <c r="G29" s="101">
        <f t="shared" si="3"/>
        <v>224879943.09952477</v>
      </c>
    </row>
    <row r="30" spans="1:7" x14ac:dyDescent="0.25">
      <c r="A30" s="48"/>
      <c r="B30" s="48"/>
      <c r="C30" s="48"/>
      <c r="D30" s="48"/>
      <c r="E30" s="48"/>
      <c r="F30" s="48"/>
      <c r="G30" s="48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7:G7 B18:G29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1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9"/>
  <sheetViews>
    <sheetView showGridLines="0" zoomScale="80" zoomScaleNormal="80" workbookViewId="0">
      <selection activeCell="G16" sqref="G16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x14ac:dyDescent="0.25">
      <c r="A1" s="147" t="s">
        <v>488</v>
      </c>
      <c r="B1" s="130"/>
      <c r="C1" s="130"/>
      <c r="D1" s="130"/>
      <c r="E1" s="130"/>
      <c r="F1" s="130"/>
      <c r="G1" s="131"/>
    </row>
    <row r="2" spans="1:7" x14ac:dyDescent="0.25">
      <c r="A2" s="132" t="str">
        <f>'Formato 1'!A2</f>
        <v>Comisión Municipal de Cultura Física y Deporte de León, Guanajuato</v>
      </c>
      <c r="B2" s="133"/>
      <c r="C2" s="133"/>
      <c r="D2" s="133"/>
      <c r="E2" s="133"/>
      <c r="F2" s="133"/>
      <c r="G2" s="134"/>
    </row>
    <row r="3" spans="1:7" x14ac:dyDescent="0.25">
      <c r="A3" s="135" t="s">
        <v>489</v>
      </c>
      <c r="B3" s="136"/>
      <c r="C3" s="136"/>
      <c r="D3" s="136"/>
      <c r="E3" s="136"/>
      <c r="F3" s="136"/>
      <c r="G3" s="137"/>
    </row>
    <row r="4" spans="1:7" x14ac:dyDescent="0.25">
      <c r="A4" s="135" t="s">
        <v>2</v>
      </c>
      <c r="B4" s="136"/>
      <c r="C4" s="136"/>
      <c r="D4" s="136"/>
      <c r="E4" s="136"/>
      <c r="F4" s="136"/>
      <c r="G4" s="137"/>
    </row>
    <row r="5" spans="1:7" x14ac:dyDescent="0.25">
      <c r="A5" s="102" t="s">
        <v>5</v>
      </c>
      <c r="B5" s="127" t="s">
        <v>490</v>
      </c>
      <c r="C5" s="126" t="s">
        <v>491</v>
      </c>
      <c r="D5" s="126" t="s">
        <v>492</v>
      </c>
      <c r="E5" s="126" t="s">
        <v>493</v>
      </c>
      <c r="F5" s="126" t="s">
        <v>494</v>
      </c>
      <c r="G5" s="126" t="s">
        <v>495</v>
      </c>
    </row>
    <row r="6" spans="1:7" ht="15.75" customHeight="1" x14ac:dyDescent="0.25">
      <c r="A6" s="25" t="s">
        <v>496</v>
      </c>
      <c r="B6" s="101">
        <f>SUM(B7:B18)</f>
        <v>89476426.320000008</v>
      </c>
      <c r="C6" s="101">
        <f t="shared" ref="C6:G6" si="0">SUM(C7:C18)</f>
        <v>96170774</v>
      </c>
      <c r="D6" s="101">
        <f t="shared" si="0"/>
        <v>150443808</v>
      </c>
      <c r="E6" s="101">
        <f t="shared" si="0"/>
        <v>195926632.69</v>
      </c>
      <c r="F6" s="101">
        <f t="shared" si="0"/>
        <v>201078239.49000001</v>
      </c>
      <c r="G6" s="101">
        <f t="shared" si="0"/>
        <v>194372827.67000002</v>
      </c>
    </row>
    <row r="7" spans="1:7" x14ac:dyDescent="0.25">
      <c r="A7" s="51" t="s">
        <v>449</v>
      </c>
      <c r="B7" s="58">
        <v>0</v>
      </c>
      <c r="C7" s="58">
        <v>0</v>
      </c>
      <c r="D7" s="58">
        <v>0</v>
      </c>
      <c r="E7" s="58">
        <v>0</v>
      </c>
      <c r="F7" s="58">
        <v>0</v>
      </c>
      <c r="G7" s="58">
        <v>0</v>
      </c>
    </row>
    <row r="8" spans="1:7" ht="15.75" customHeight="1" x14ac:dyDescent="0.25">
      <c r="A8" s="51" t="s">
        <v>450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x14ac:dyDescent="0.25">
      <c r="A9" s="51" t="s">
        <v>451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25">
      <c r="A10" s="51" t="s">
        <v>452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25">
      <c r="A11" s="51" t="s">
        <v>453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25">
      <c r="A12" s="51" t="s">
        <v>454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25">
      <c r="A13" s="52" t="s">
        <v>455</v>
      </c>
      <c r="B13" s="58">
        <v>20015316.530000001</v>
      </c>
      <c r="C13" s="58">
        <v>49409247</v>
      </c>
      <c r="D13" s="58">
        <v>65235764</v>
      </c>
      <c r="E13" s="58">
        <v>80392767.510000005</v>
      </c>
      <c r="F13" s="58">
        <v>81200388.540000007</v>
      </c>
      <c r="G13" s="58">
        <v>92646658.890000001</v>
      </c>
    </row>
    <row r="14" spans="1:7" x14ac:dyDescent="0.25">
      <c r="A14" s="51" t="s">
        <v>456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25">
      <c r="A15" s="51" t="s">
        <v>457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25">
      <c r="A16" s="51" t="s">
        <v>458</v>
      </c>
      <c r="B16" s="58">
        <v>69461109.790000007</v>
      </c>
      <c r="C16" s="58">
        <v>46761527</v>
      </c>
      <c r="D16" s="58">
        <v>85208044</v>
      </c>
      <c r="E16" s="58">
        <v>115533865.18000001</v>
      </c>
      <c r="F16" s="58">
        <v>119877850.95</v>
      </c>
      <c r="G16" s="58">
        <v>101726168.78</v>
      </c>
    </row>
    <row r="17" spans="1:7" x14ac:dyDescent="0.25">
      <c r="A17" s="51" t="s">
        <v>459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25">
      <c r="A18" s="75" t="s">
        <v>460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25">
      <c r="A19" s="51"/>
      <c r="B19" s="58"/>
      <c r="C19" s="58"/>
      <c r="D19" s="58"/>
      <c r="E19" s="58"/>
      <c r="F19" s="58"/>
      <c r="G19" s="58"/>
    </row>
    <row r="20" spans="1:7" x14ac:dyDescent="0.25">
      <c r="A20" s="3" t="s">
        <v>497</v>
      </c>
      <c r="B20" s="101">
        <f>SUM(B21:B25)</f>
        <v>0</v>
      </c>
      <c r="C20" s="101">
        <f t="shared" ref="C20:G20" si="1">SUM(C21:C25)</f>
        <v>0</v>
      </c>
      <c r="D20" s="101">
        <f t="shared" si="1"/>
        <v>0</v>
      </c>
      <c r="E20" s="101">
        <f t="shared" si="1"/>
        <v>0</v>
      </c>
      <c r="F20" s="101">
        <f t="shared" si="1"/>
        <v>0</v>
      </c>
      <c r="G20" s="101">
        <f t="shared" si="1"/>
        <v>0</v>
      </c>
    </row>
    <row r="21" spans="1:7" x14ac:dyDescent="0.25">
      <c r="A21" s="51" t="s">
        <v>463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25">
      <c r="A22" s="51" t="s">
        <v>464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25">
      <c r="A23" s="51" t="s">
        <v>465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ht="30" x14ac:dyDescent="0.25">
      <c r="A24" s="52" t="s">
        <v>466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25">
      <c r="A25" s="52" t="s">
        <v>467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25">
      <c r="A26" s="60"/>
      <c r="B26" s="59"/>
      <c r="C26" s="59"/>
      <c r="D26" s="59"/>
      <c r="E26" s="59"/>
      <c r="F26" s="59"/>
      <c r="G26" s="59"/>
    </row>
    <row r="27" spans="1:7" x14ac:dyDescent="0.25">
      <c r="A27" s="3" t="s">
        <v>498</v>
      </c>
      <c r="B27" s="101">
        <f>+B28</f>
        <v>0</v>
      </c>
      <c r="C27" s="101">
        <f t="shared" ref="C27:G27" si="2">+C28</f>
        <v>0</v>
      </c>
      <c r="D27" s="101">
        <f t="shared" si="2"/>
        <v>0</v>
      </c>
      <c r="E27" s="101">
        <f t="shared" si="2"/>
        <v>0</v>
      </c>
      <c r="F27" s="101">
        <f t="shared" si="2"/>
        <v>0</v>
      </c>
      <c r="G27" s="101">
        <f t="shared" si="2"/>
        <v>0</v>
      </c>
    </row>
    <row r="28" spans="1:7" x14ac:dyDescent="0.25">
      <c r="A28" s="51" t="s">
        <v>290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25">
      <c r="A29" s="39"/>
      <c r="B29" s="61"/>
      <c r="C29" s="61"/>
      <c r="D29" s="61"/>
      <c r="E29" s="61"/>
      <c r="F29" s="61"/>
      <c r="G29" s="61"/>
    </row>
    <row r="30" spans="1:7" ht="14.45" customHeight="1" x14ac:dyDescent="0.25">
      <c r="A30" s="3" t="s">
        <v>499</v>
      </c>
      <c r="B30" s="101">
        <f>+B6+B20+B27</f>
        <v>89476426.320000008</v>
      </c>
      <c r="C30" s="101">
        <f t="shared" ref="C30:G30" si="3">+C6+C20+C27</f>
        <v>96170774</v>
      </c>
      <c r="D30" s="101">
        <f t="shared" si="3"/>
        <v>150443808</v>
      </c>
      <c r="E30" s="101">
        <f t="shared" si="3"/>
        <v>195926632.69</v>
      </c>
      <c r="F30" s="101">
        <f t="shared" si="3"/>
        <v>201078239.49000001</v>
      </c>
      <c r="G30" s="101">
        <f t="shared" si="3"/>
        <v>194372827.67000002</v>
      </c>
    </row>
    <row r="31" spans="1:7" ht="14.45" customHeight="1" x14ac:dyDescent="0.25">
      <c r="A31" s="39"/>
      <c r="B31" s="104"/>
      <c r="C31" s="104"/>
      <c r="D31" s="104"/>
      <c r="E31" s="104"/>
      <c r="F31" s="104"/>
      <c r="G31" s="104"/>
    </row>
    <row r="32" spans="1:7" x14ac:dyDescent="0.25">
      <c r="A32" s="107" t="s">
        <v>292</v>
      </c>
      <c r="B32" s="47"/>
      <c r="C32" s="47"/>
      <c r="D32" s="47"/>
      <c r="E32" s="47"/>
      <c r="F32" s="47"/>
      <c r="G32" s="47"/>
    </row>
    <row r="33" spans="1:7" ht="30" x14ac:dyDescent="0.25">
      <c r="A33" s="105" t="s">
        <v>471</v>
      </c>
      <c r="B33" s="74">
        <v>0</v>
      </c>
      <c r="C33" s="74">
        <v>0</v>
      </c>
      <c r="D33" s="74">
        <v>0</v>
      </c>
      <c r="E33" s="74">
        <v>0</v>
      </c>
      <c r="F33" s="74">
        <v>0</v>
      </c>
      <c r="G33" s="74">
        <v>0</v>
      </c>
    </row>
    <row r="34" spans="1:7" ht="30" x14ac:dyDescent="0.25">
      <c r="A34" s="105" t="s">
        <v>294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x14ac:dyDescent="0.25">
      <c r="A35" s="47" t="s">
        <v>472</v>
      </c>
      <c r="B35" s="74">
        <f>+B33+B34</f>
        <v>0</v>
      </c>
      <c r="C35" s="74">
        <f t="shared" ref="C35:G35" si="4">+C33+C34</f>
        <v>0</v>
      </c>
      <c r="D35" s="74">
        <f t="shared" si="4"/>
        <v>0</v>
      </c>
      <c r="E35" s="74">
        <f t="shared" si="4"/>
        <v>0</v>
      </c>
      <c r="F35" s="74">
        <f t="shared" si="4"/>
        <v>0</v>
      </c>
      <c r="G35" s="74">
        <f t="shared" si="4"/>
        <v>0</v>
      </c>
    </row>
    <row r="36" spans="1:7" x14ac:dyDescent="0.25">
      <c r="A36" s="48"/>
      <c r="B36" s="48"/>
      <c r="C36" s="48"/>
      <c r="D36" s="48"/>
      <c r="E36" s="48"/>
      <c r="F36" s="48"/>
      <c r="G36" s="48"/>
    </row>
    <row r="38" spans="1:7" x14ac:dyDescent="0.25">
      <c r="A38" t="s">
        <v>551</v>
      </c>
    </row>
    <row r="39" spans="1:7" x14ac:dyDescent="0.25">
      <c r="A39" t="s">
        <v>552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20:G30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2"/>
  <sheetViews>
    <sheetView showGridLines="0" zoomScale="75" zoomScaleNormal="75" workbookViewId="0">
      <selection activeCell="J32" sqref="J32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x14ac:dyDescent="0.25">
      <c r="A1" s="147" t="s">
        <v>502</v>
      </c>
      <c r="B1" s="130"/>
      <c r="C1" s="130"/>
      <c r="D1" s="130"/>
      <c r="E1" s="130"/>
      <c r="F1" s="130"/>
      <c r="G1" s="131"/>
    </row>
    <row r="2" spans="1:7" x14ac:dyDescent="0.25">
      <c r="A2" s="132" t="str">
        <f>'Formato 1'!A2</f>
        <v>Comisión Municipal de Cultura Física y Deporte de León, Guanajuato</v>
      </c>
      <c r="B2" s="133"/>
      <c r="C2" s="133"/>
      <c r="D2" s="133"/>
      <c r="E2" s="133"/>
      <c r="F2" s="133"/>
      <c r="G2" s="134"/>
    </row>
    <row r="3" spans="1:7" x14ac:dyDescent="0.25">
      <c r="A3" s="135" t="s">
        <v>503</v>
      </c>
      <c r="B3" s="136"/>
      <c r="C3" s="136"/>
      <c r="D3" s="136"/>
      <c r="E3" s="136"/>
      <c r="F3" s="136"/>
      <c r="G3" s="137"/>
    </row>
    <row r="4" spans="1:7" x14ac:dyDescent="0.25">
      <c r="A4" s="135" t="s">
        <v>2</v>
      </c>
      <c r="B4" s="136"/>
      <c r="C4" s="136"/>
      <c r="D4" s="136"/>
      <c r="E4" s="136"/>
      <c r="F4" s="136"/>
      <c r="G4" s="137"/>
    </row>
    <row r="5" spans="1:7" x14ac:dyDescent="0.25">
      <c r="A5" s="102" t="s">
        <v>5</v>
      </c>
      <c r="B5" s="127" t="s">
        <v>490</v>
      </c>
      <c r="C5" s="126" t="s">
        <v>491</v>
      </c>
      <c r="D5" s="126" t="s">
        <v>492</v>
      </c>
      <c r="E5" s="126" t="s">
        <v>493</v>
      </c>
      <c r="F5" s="126" t="s">
        <v>494</v>
      </c>
      <c r="G5" s="126" t="s">
        <v>495</v>
      </c>
    </row>
    <row r="6" spans="1:7" ht="15.75" customHeight="1" x14ac:dyDescent="0.25">
      <c r="A6" s="25" t="s">
        <v>475</v>
      </c>
      <c r="B6" s="101">
        <f>SUM(B7:B15)</f>
        <v>82188284</v>
      </c>
      <c r="C6" s="101">
        <f t="shared" ref="C6:G6" si="0">SUM(C7:C15)</f>
        <v>92767886.919999987</v>
      </c>
      <c r="D6" s="101">
        <f t="shared" si="0"/>
        <v>141049230.06</v>
      </c>
      <c r="E6" s="101">
        <f t="shared" si="0"/>
        <v>199691933.68000001</v>
      </c>
      <c r="F6" s="101">
        <f t="shared" si="0"/>
        <v>200712916.81999996</v>
      </c>
      <c r="G6" s="101">
        <f t="shared" si="0"/>
        <v>213805177.80000004</v>
      </c>
    </row>
    <row r="7" spans="1:7" x14ac:dyDescent="0.25">
      <c r="A7" s="51" t="s">
        <v>476</v>
      </c>
      <c r="B7" s="58">
        <v>47528694.719999999</v>
      </c>
      <c r="C7" s="58">
        <v>44288999.899999999</v>
      </c>
      <c r="D7" s="58">
        <v>47537383.829999998</v>
      </c>
      <c r="E7" s="58">
        <v>59433571.420000002</v>
      </c>
      <c r="F7" s="58">
        <v>65228299.489999995</v>
      </c>
      <c r="G7" s="58">
        <v>65728357.290000007</v>
      </c>
    </row>
    <row r="8" spans="1:7" ht="15.75" customHeight="1" x14ac:dyDescent="0.25">
      <c r="A8" s="51" t="s">
        <v>477</v>
      </c>
      <c r="B8" s="58">
        <v>6888846.2599999998</v>
      </c>
      <c r="C8" s="58">
        <v>9196168.1500000004</v>
      </c>
      <c r="D8" s="58">
        <v>18899712.710000001</v>
      </c>
      <c r="E8" s="58">
        <v>26911669.509999998</v>
      </c>
      <c r="F8" s="58">
        <v>18131799.649999999</v>
      </c>
      <c r="G8" s="58">
        <v>25726684.43</v>
      </c>
    </row>
    <row r="9" spans="1:7" x14ac:dyDescent="0.25">
      <c r="A9" s="51" t="s">
        <v>478</v>
      </c>
      <c r="B9" s="58">
        <v>11402676.560000001</v>
      </c>
      <c r="C9" s="58">
        <v>19450653.460000001</v>
      </c>
      <c r="D9" s="58">
        <v>44165432.660000004</v>
      </c>
      <c r="E9" s="58">
        <v>67896741.400000006</v>
      </c>
      <c r="F9" s="58">
        <v>84411406.839999989</v>
      </c>
      <c r="G9" s="58">
        <v>86392478.690000013</v>
      </c>
    </row>
    <row r="10" spans="1:7" x14ac:dyDescent="0.25">
      <c r="A10" s="51" t="s">
        <v>479</v>
      </c>
      <c r="B10" s="58">
        <v>15940804.99</v>
      </c>
      <c r="C10" s="58">
        <v>17488616.239999998</v>
      </c>
      <c r="D10" s="58">
        <v>27684110.66</v>
      </c>
      <c r="E10" s="58">
        <v>40506628.100000001</v>
      </c>
      <c r="F10" s="58">
        <v>31421514.210000001</v>
      </c>
      <c r="G10" s="58">
        <v>32813610.559999999</v>
      </c>
    </row>
    <row r="11" spans="1:7" x14ac:dyDescent="0.25">
      <c r="A11" s="51" t="s">
        <v>480</v>
      </c>
      <c r="B11" s="58">
        <v>427261.47</v>
      </c>
      <c r="C11" s="58">
        <v>2343449.17</v>
      </c>
      <c r="D11" s="58">
        <v>2762590.1999999997</v>
      </c>
      <c r="E11" s="58">
        <v>4943323.25</v>
      </c>
      <c r="F11" s="58">
        <v>1519896.63</v>
      </c>
      <c r="G11" s="58">
        <v>3144046.8299999996</v>
      </c>
    </row>
    <row r="12" spans="1:7" x14ac:dyDescent="0.25">
      <c r="A12" s="51" t="s">
        <v>481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25">
      <c r="A13" s="52" t="s">
        <v>482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25">
      <c r="A14" s="51" t="s">
        <v>483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25">
      <c r="A15" s="51" t="s">
        <v>484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25">
      <c r="A16" s="51"/>
      <c r="B16" s="58"/>
      <c r="C16" s="58"/>
      <c r="D16" s="58"/>
      <c r="E16" s="58"/>
      <c r="F16" s="58"/>
      <c r="G16" s="58"/>
    </row>
    <row r="17" spans="1:7" x14ac:dyDescent="0.25">
      <c r="A17" s="3" t="s">
        <v>485</v>
      </c>
      <c r="B17" s="101">
        <f>SUM(B18:B26)</f>
        <v>0</v>
      </c>
      <c r="C17" s="101">
        <f t="shared" ref="C17:G17" si="1">SUM(C18:C26)</f>
        <v>0</v>
      </c>
      <c r="D17" s="101">
        <f t="shared" si="1"/>
        <v>0</v>
      </c>
      <c r="E17" s="101">
        <f t="shared" si="1"/>
        <v>0</v>
      </c>
      <c r="F17" s="101">
        <f t="shared" si="1"/>
        <v>0</v>
      </c>
      <c r="G17" s="101">
        <f t="shared" si="1"/>
        <v>0</v>
      </c>
    </row>
    <row r="18" spans="1:7" x14ac:dyDescent="0.25">
      <c r="A18" s="51" t="s">
        <v>476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25">
      <c r="A19" s="51" t="s">
        <v>477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25">
      <c r="A20" s="51" t="s">
        <v>478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25">
      <c r="A21" s="51" t="s">
        <v>479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25">
      <c r="A22" s="52" t="s">
        <v>480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25">
      <c r="A23" s="52" t="s">
        <v>481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25">
      <c r="A24" s="52" t="s">
        <v>482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25">
      <c r="A25" s="52" t="s">
        <v>486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25">
      <c r="A26" s="52" t="s">
        <v>484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25">
      <c r="A27" s="39" t="s">
        <v>461</v>
      </c>
      <c r="B27" s="61"/>
      <c r="C27" s="61"/>
      <c r="D27" s="61"/>
      <c r="E27" s="61"/>
      <c r="F27" s="61"/>
      <c r="G27" s="61"/>
    </row>
    <row r="28" spans="1:7" ht="14.45" customHeight="1" x14ac:dyDescent="0.25">
      <c r="A28" s="3" t="s">
        <v>487</v>
      </c>
      <c r="B28" s="101">
        <f>+B6+B17</f>
        <v>82188284</v>
      </c>
      <c r="C28" s="101">
        <f t="shared" ref="C28:G28" si="2">+C6+C17</f>
        <v>92767886.919999987</v>
      </c>
      <c r="D28" s="101">
        <f t="shared" si="2"/>
        <v>141049230.06</v>
      </c>
      <c r="E28" s="101">
        <f t="shared" si="2"/>
        <v>199691933.68000001</v>
      </c>
      <c r="F28" s="101">
        <f t="shared" si="2"/>
        <v>200712916.81999996</v>
      </c>
      <c r="G28" s="101">
        <f t="shared" si="2"/>
        <v>213805177.80000004</v>
      </c>
    </row>
    <row r="29" spans="1:7" x14ac:dyDescent="0.25">
      <c r="A29" s="48"/>
      <c r="B29" s="48"/>
      <c r="C29" s="48"/>
      <c r="D29" s="48"/>
      <c r="E29" s="48"/>
      <c r="F29" s="48"/>
      <c r="G29" s="48"/>
    </row>
    <row r="31" spans="1:7" x14ac:dyDescent="0.25">
      <c r="A31" t="s">
        <v>500</v>
      </c>
    </row>
    <row r="32" spans="1:7" x14ac:dyDescent="0.25">
      <c r="A32" t="s">
        <v>501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17:G28 B6:G6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67"/>
  <sheetViews>
    <sheetView showGridLines="0" zoomScale="75" zoomScaleNormal="75" workbookViewId="0">
      <selection activeCell="B8" sqref="B8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5" width="22.28515625" bestFit="1" customWidth="1"/>
    <col min="6" max="6" width="22.140625" customWidth="1"/>
  </cols>
  <sheetData>
    <row r="1" spans="1:6" x14ac:dyDescent="0.25">
      <c r="A1" s="147" t="s">
        <v>504</v>
      </c>
      <c r="B1" s="130"/>
      <c r="C1" s="130"/>
      <c r="D1" s="130"/>
      <c r="E1" s="130"/>
      <c r="F1" s="130"/>
    </row>
    <row r="2" spans="1:6" x14ac:dyDescent="0.25">
      <c r="A2" s="132" t="str">
        <f>'Formato 1'!A2</f>
        <v>Comisión Municipal de Cultura Física y Deporte de León, Guanajuato</v>
      </c>
      <c r="B2" s="133"/>
      <c r="C2" s="133"/>
      <c r="D2" s="133"/>
      <c r="E2" s="133"/>
      <c r="F2" s="134"/>
    </row>
    <row r="3" spans="1:6" x14ac:dyDescent="0.25">
      <c r="A3" s="135" t="s">
        <v>505</v>
      </c>
      <c r="B3" s="136"/>
      <c r="C3" s="136"/>
      <c r="D3" s="136"/>
      <c r="E3" s="136"/>
      <c r="F3" s="137"/>
    </row>
    <row r="4" spans="1:6" ht="30" x14ac:dyDescent="0.25">
      <c r="A4" s="102" t="s">
        <v>5</v>
      </c>
      <c r="B4" s="7" t="s">
        <v>506</v>
      </c>
      <c r="C4" s="32" t="s">
        <v>507</v>
      </c>
      <c r="D4" s="32" t="s">
        <v>508</v>
      </c>
      <c r="E4" s="32" t="s">
        <v>509</v>
      </c>
      <c r="F4" s="32" t="s">
        <v>510</v>
      </c>
    </row>
    <row r="5" spans="1:6" ht="15.75" customHeight="1" x14ac:dyDescent="0.25">
      <c r="A5" s="106" t="s">
        <v>511</v>
      </c>
      <c r="B5" s="111"/>
      <c r="C5" s="111"/>
      <c r="D5" s="111"/>
      <c r="E5" s="111"/>
      <c r="F5" s="111"/>
    </row>
    <row r="6" spans="1:6" ht="30" x14ac:dyDescent="0.25">
      <c r="A6" s="109" t="s">
        <v>512</v>
      </c>
      <c r="B6" s="128" t="s">
        <v>586</v>
      </c>
      <c r="C6" s="108"/>
      <c r="D6" s="108"/>
      <c r="E6" s="108"/>
      <c r="F6" s="108"/>
    </row>
    <row r="7" spans="1:6" ht="15.75" customHeight="1" x14ac:dyDescent="0.25">
      <c r="A7" s="109" t="s">
        <v>513</v>
      </c>
      <c r="B7" s="108"/>
      <c r="C7" s="108"/>
      <c r="D7" s="108"/>
      <c r="E7" s="108"/>
      <c r="F7" s="108"/>
    </row>
    <row r="8" spans="1:6" x14ac:dyDescent="0.25">
      <c r="A8" s="110"/>
      <c r="B8" s="108"/>
      <c r="C8" s="108"/>
      <c r="D8" s="108"/>
      <c r="E8" s="108"/>
      <c r="F8" s="108"/>
    </row>
    <row r="9" spans="1:6" x14ac:dyDescent="0.25">
      <c r="A9" s="115" t="s">
        <v>514</v>
      </c>
      <c r="B9" s="108"/>
      <c r="C9" s="108"/>
      <c r="D9" s="108"/>
      <c r="E9" s="108"/>
      <c r="F9" s="108"/>
    </row>
    <row r="10" spans="1:6" x14ac:dyDescent="0.25">
      <c r="A10" s="109" t="s">
        <v>515</v>
      </c>
      <c r="B10" s="118"/>
      <c r="C10" s="118"/>
      <c r="D10" s="118"/>
      <c r="E10" s="118"/>
      <c r="F10" s="118"/>
    </row>
    <row r="11" spans="1:6" x14ac:dyDescent="0.25">
      <c r="A11" s="56" t="s">
        <v>516</v>
      </c>
      <c r="B11" s="118"/>
      <c r="C11" s="118"/>
      <c r="D11" s="118"/>
      <c r="E11" s="118"/>
      <c r="F11" s="118"/>
    </row>
    <row r="12" spans="1:6" x14ac:dyDescent="0.25">
      <c r="A12" s="56" t="s">
        <v>517</v>
      </c>
      <c r="B12" s="118"/>
      <c r="C12" s="118"/>
      <c r="D12" s="118"/>
      <c r="E12" s="118"/>
      <c r="F12" s="118"/>
    </row>
    <row r="13" spans="1:6" x14ac:dyDescent="0.25">
      <c r="A13" s="56" t="s">
        <v>518</v>
      </c>
      <c r="B13" s="118"/>
      <c r="C13" s="118"/>
      <c r="D13" s="118"/>
      <c r="E13" s="118"/>
      <c r="F13" s="118"/>
    </row>
    <row r="14" spans="1:6" x14ac:dyDescent="0.25">
      <c r="A14" s="109" t="s">
        <v>519</v>
      </c>
      <c r="B14" s="118"/>
      <c r="C14" s="118"/>
      <c r="D14" s="118"/>
      <c r="E14" s="118"/>
      <c r="F14" s="118"/>
    </row>
    <row r="15" spans="1:6" x14ac:dyDescent="0.25">
      <c r="A15" s="56" t="s">
        <v>516</v>
      </c>
      <c r="B15" s="118"/>
      <c r="C15" s="118"/>
      <c r="D15" s="118"/>
      <c r="E15" s="118"/>
      <c r="F15" s="118"/>
    </row>
    <row r="16" spans="1:6" x14ac:dyDescent="0.25">
      <c r="A16" s="56" t="s">
        <v>517</v>
      </c>
      <c r="B16" s="119"/>
      <c r="C16" s="119"/>
      <c r="D16" s="119"/>
      <c r="E16" s="119"/>
      <c r="F16" s="119"/>
    </row>
    <row r="17" spans="1:6" x14ac:dyDescent="0.25">
      <c r="A17" s="56" t="s">
        <v>518</v>
      </c>
      <c r="B17" s="120"/>
      <c r="C17" s="120"/>
      <c r="D17" s="120"/>
      <c r="E17" s="120"/>
      <c r="F17" s="120"/>
    </row>
    <row r="18" spans="1:6" x14ac:dyDescent="0.25">
      <c r="A18" s="109" t="s">
        <v>520</v>
      </c>
      <c r="B18" s="120"/>
      <c r="C18" s="120"/>
      <c r="D18" s="120"/>
      <c r="E18" s="120"/>
      <c r="F18" s="120"/>
    </row>
    <row r="19" spans="1:6" x14ac:dyDescent="0.25">
      <c r="A19" s="109" t="s">
        <v>521</v>
      </c>
      <c r="B19" s="120"/>
      <c r="C19" s="120"/>
      <c r="D19" s="120"/>
      <c r="E19" s="120"/>
      <c r="F19" s="120"/>
    </row>
    <row r="20" spans="1:6" x14ac:dyDescent="0.25">
      <c r="A20" s="109" t="s">
        <v>522</v>
      </c>
      <c r="B20" s="121"/>
      <c r="C20" s="121"/>
      <c r="D20" s="121"/>
      <c r="E20" s="121"/>
      <c r="F20" s="121"/>
    </row>
    <row r="21" spans="1:6" x14ac:dyDescent="0.25">
      <c r="A21" s="109" t="s">
        <v>523</v>
      </c>
      <c r="B21" s="121"/>
      <c r="C21" s="121"/>
      <c r="D21" s="121"/>
      <c r="E21" s="121"/>
      <c r="F21" s="121"/>
    </row>
    <row r="22" spans="1:6" x14ac:dyDescent="0.25">
      <c r="A22" s="109" t="s">
        <v>524</v>
      </c>
      <c r="B22" s="121"/>
      <c r="C22" s="121"/>
      <c r="D22" s="121"/>
      <c r="E22" s="121"/>
      <c r="F22" s="121"/>
    </row>
    <row r="23" spans="1:6" x14ac:dyDescent="0.25">
      <c r="A23" s="109" t="s">
        <v>525</v>
      </c>
      <c r="B23" s="121"/>
      <c r="C23" s="121"/>
      <c r="D23" s="121"/>
      <c r="E23" s="121"/>
      <c r="F23" s="121"/>
    </row>
    <row r="24" spans="1:6" x14ac:dyDescent="0.25">
      <c r="A24" s="109" t="s">
        <v>526</v>
      </c>
      <c r="B24" s="113"/>
      <c r="C24" s="113"/>
      <c r="D24" s="113"/>
      <c r="E24" s="113"/>
      <c r="F24" s="113"/>
    </row>
    <row r="25" spans="1:6" x14ac:dyDescent="0.25">
      <c r="A25" s="109" t="s">
        <v>527</v>
      </c>
      <c r="B25" s="113"/>
      <c r="C25" s="113"/>
      <c r="D25" s="113"/>
      <c r="E25" s="113"/>
      <c r="F25" s="113"/>
    </row>
    <row r="26" spans="1:6" x14ac:dyDescent="0.25">
      <c r="A26" s="110"/>
      <c r="B26" s="114"/>
      <c r="C26" s="114"/>
      <c r="D26" s="114"/>
      <c r="E26" s="114"/>
      <c r="F26" s="114"/>
    </row>
    <row r="27" spans="1:6" ht="14.45" customHeight="1" x14ac:dyDescent="0.25">
      <c r="A27" s="115" t="s">
        <v>528</v>
      </c>
      <c r="B27" s="112"/>
      <c r="C27" s="112"/>
      <c r="D27" s="112"/>
      <c r="E27" s="112"/>
      <c r="F27" s="112"/>
    </row>
    <row r="28" spans="1:6" x14ac:dyDescent="0.25">
      <c r="A28" s="109" t="s">
        <v>529</v>
      </c>
      <c r="B28" s="74"/>
      <c r="C28" s="74"/>
      <c r="D28" s="74"/>
      <c r="E28" s="74"/>
      <c r="F28" s="74"/>
    </row>
    <row r="29" spans="1:6" x14ac:dyDescent="0.25">
      <c r="A29" s="105"/>
      <c r="B29" s="47"/>
      <c r="C29" s="47"/>
      <c r="D29" s="47"/>
      <c r="E29" s="47"/>
      <c r="F29" s="47"/>
    </row>
    <row r="30" spans="1:6" x14ac:dyDescent="0.25">
      <c r="A30" s="116" t="s">
        <v>530</v>
      </c>
      <c r="B30" s="47"/>
      <c r="C30" s="47"/>
      <c r="D30" s="47"/>
      <c r="E30" s="47"/>
      <c r="F30" s="47"/>
    </row>
    <row r="31" spans="1:6" x14ac:dyDescent="0.25">
      <c r="A31" s="117" t="s">
        <v>515</v>
      </c>
      <c r="B31" s="74"/>
      <c r="C31" s="74"/>
      <c r="D31" s="74"/>
      <c r="E31" s="74"/>
      <c r="F31" s="74"/>
    </row>
    <row r="32" spans="1:6" x14ac:dyDescent="0.25">
      <c r="A32" s="117" t="s">
        <v>519</v>
      </c>
      <c r="B32" s="74"/>
      <c r="C32" s="74"/>
      <c r="D32" s="74"/>
      <c r="E32" s="74"/>
      <c r="F32" s="74"/>
    </row>
    <row r="33" spans="1:6" x14ac:dyDescent="0.25">
      <c r="A33" s="117" t="s">
        <v>531</v>
      </c>
      <c r="B33" s="74"/>
      <c r="C33" s="74"/>
      <c r="D33" s="74"/>
      <c r="E33" s="74"/>
      <c r="F33" s="74"/>
    </row>
    <row r="34" spans="1:6" x14ac:dyDescent="0.25">
      <c r="A34" s="105"/>
      <c r="B34" s="47"/>
      <c r="C34" s="47"/>
      <c r="D34" s="47"/>
      <c r="E34" s="47"/>
      <c r="F34" s="47"/>
    </row>
    <row r="35" spans="1:6" x14ac:dyDescent="0.25">
      <c r="A35" s="116" t="s">
        <v>532</v>
      </c>
      <c r="B35" s="47"/>
      <c r="C35" s="47"/>
      <c r="D35" s="47"/>
      <c r="E35" s="47"/>
      <c r="F35" s="47"/>
    </row>
    <row r="36" spans="1:6" x14ac:dyDescent="0.25">
      <c r="A36" s="117" t="s">
        <v>533</v>
      </c>
      <c r="B36" s="47"/>
      <c r="C36" s="47"/>
      <c r="D36" s="47"/>
      <c r="E36" s="47"/>
      <c r="F36" s="47"/>
    </row>
    <row r="37" spans="1:6" x14ac:dyDescent="0.25">
      <c r="A37" s="117" t="s">
        <v>534</v>
      </c>
      <c r="B37" s="47"/>
      <c r="C37" s="47"/>
      <c r="D37" s="47"/>
      <c r="E37" s="47"/>
      <c r="F37" s="47"/>
    </row>
    <row r="38" spans="1:6" x14ac:dyDescent="0.25">
      <c r="A38" s="117" t="s">
        <v>535</v>
      </c>
      <c r="B38" s="47"/>
      <c r="C38" s="47"/>
      <c r="D38" s="47"/>
      <c r="E38" s="47"/>
      <c r="F38" s="47"/>
    </row>
    <row r="39" spans="1:6" x14ac:dyDescent="0.25">
      <c r="A39" s="105"/>
      <c r="B39" s="47"/>
      <c r="C39" s="47"/>
      <c r="D39" s="47"/>
      <c r="E39" s="47"/>
      <c r="F39" s="47"/>
    </row>
    <row r="40" spans="1:6" x14ac:dyDescent="0.25">
      <c r="A40" s="116" t="s">
        <v>536</v>
      </c>
      <c r="B40" s="47"/>
      <c r="C40" s="47"/>
      <c r="D40" s="47"/>
      <c r="E40" s="47"/>
      <c r="F40" s="47"/>
    </row>
    <row r="41" spans="1:6" x14ac:dyDescent="0.25">
      <c r="A41" s="105"/>
      <c r="B41" s="47"/>
      <c r="C41" s="47"/>
      <c r="D41" s="47"/>
      <c r="E41" s="47"/>
      <c r="F41" s="47"/>
    </row>
    <row r="42" spans="1:6" x14ac:dyDescent="0.25">
      <c r="A42" s="116" t="s">
        <v>537</v>
      </c>
      <c r="B42" s="47"/>
      <c r="C42" s="47"/>
      <c r="D42" s="47"/>
      <c r="E42" s="47"/>
      <c r="F42" s="47"/>
    </row>
    <row r="43" spans="1:6" x14ac:dyDescent="0.25">
      <c r="A43" s="117" t="s">
        <v>538</v>
      </c>
      <c r="B43" s="74"/>
      <c r="C43" s="74"/>
      <c r="D43" s="74"/>
      <c r="E43" s="74"/>
      <c r="F43" s="74"/>
    </row>
    <row r="44" spans="1:6" x14ac:dyDescent="0.25">
      <c r="A44" s="117" t="s">
        <v>539</v>
      </c>
      <c r="B44" s="74"/>
      <c r="C44" s="74"/>
      <c r="D44" s="74"/>
      <c r="E44" s="74"/>
      <c r="F44" s="74"/>
    </row>
    <row r="45" spans="1:6" x14ac:dyDescent="0.25">
      <c r="A45" s="117" t="s">
        <v>540</v>
      </c>
      <c r="B45" s="74"/>
      <c r="C45" s="74"/>
      <c r="D45" s="74"/>
      <c r="E45" s="74"/>
      <c r="F45" s="74"/>
    </row>
    <row r="46" spans="1:6" x14ac:dyDescent="0.25">
      <c r="A46" s="105"/>
      <c r="B46" s="47"/>
      <c r="C46" s="47"/>
      <c r="D46" s="47"/>
      <c r="E46" s="47"/>
      <c r="F46" s="47"/>
    </row>
    <row r="47" spans="1:6" ht="30" x14ac:dyDescent="0.25">
      <c r="A47" s="116" t="s">
        <v>541</v>
      </c>
      <c r="B47" s="47"/>
      <c r="C47" s="47"/>
      <c r="D47" s="47"/>
      <c r="E47" s="47"/>
      <c r="F47" s="47"/>
    </row>
    <row r="48" spans="1:6" x14ac:dyDescent="0.25">
      <c r="A48" s="117" t="s">
        <v>539</v>
      </c>
      <c r="B48" s="74"/>
      <c r="C48" s="74"/>
      <c r="D48" s="74"/>
      <c r="E48" s="74"/>
      <c r="F48" s="74"/>
    </row>
    <row r="49" spans="1:6" x14ac:dyDescent="0.25">
      <c r="A49" s="117" t="s">
        <v>540</v>
      </c>
      <c r="B49" s="74"/>
      <c r="C49" s="74"/>
      <c r="D49" s="74"/>
      <c r="E49" s="74"/>
      <c r="F49" s="74"/>
    </row>
    <row r="50" spans="1:6" x14ac:dyDescent="0.25">
      <c r="A50" s="105"/>
      <c r="B50" s="47"/>
      <c r="C50" s="47"/>
      <c r="D50" s="47"/>
      <c r="E50" s="47"/>
      <c r="F50" s="47"/>
    </row>
    <row r="51" spans="1:6" x14ac:dyDescent="0.25">
      <c r="A51" s="116" t="s">
        <v>542</v>
      </c>
      <c r="B51" s="47"/>
      <c r="C51" s="47"/>
      <c r="D51" s="47"/>
      <c r="E51" s="47"/>
      <c r="F51" s="47"/>
    </row>
    <row r="52" spans="1:6" x14ac:dyDescent="0.25">
      <c r="A52" s="117" t="s">
        <v>539</v>
      </c>
      <c r="B52" s="74"/>
      <c r="C52" s="74"/>
      <c r="D52" s="74"/>
      <c r="E52" s="74"/>
      <c r="F52" s="74"/>
    </row>
    <row r="53" spans="1:6" x14ac:dyDescent="0.25">
      <c r="A53" s="117" t="s">
        <v>540</v>
      </c>
      <c r="B53" s="74"/>
      <c r="C53" s="74"/>
      <c r="D53" s="74"/>
      <c r="E53" s="74"/>
      <c r="F53" s="74"/>
    </row>
    <row r="54" spans="1:6" x14ac:dyDescent="0.25">
      <c r="A54" s="117" t="s">
        <v>543</v>
      </c>
      <c r="B54" s="74"/>
      <c r="C54" s="74"/>
      <c r="D54" s="74"/>
      <c r="E54" s="74"/>
      <c r="F54" s="74"/>
    </row>
    <row r="55" spans="1:6" x14ac:dyDescent="0.25">
      <c r="A55" s="105"/>
      <c r="B55" s="47"/>
      <c r="C55" s="47"/>
      <c r="D55" s="47"/>
      <c r="E55" s="47"/>
      <c r="F55" s="47"/>
    </row>
    <row r="56" spans="1:6" x14ac:dyDescent="0.25">
      <c r="A56" s="116" t="s">
        <v>544</v>
      </c>
      <c r="B56" s="47"/>
      <c r="C56" s="47"/>
      <c r="D56" s="47"/>
      <c r="E56" s="47"/>
      <c r="F56" s="47"/>
    </row>
    <row r="57" spans="1:6" x14ac:dyDescent="0.25">
      <c r="A57" s="117" t="s">
        <v>539</v>
      </c>
      <c r="B57" s="74"/>
      <c r="C57" s="74"/>
      <c r="D57" s="74"/>
      <c r="E57" s="74"/>
      <c r="F57" s="74"/>
    </row>
    <row r="58" spans="1:6" x14ac:dyDescent="0.25">
      <c r="A58" s="117" t="s">
        <v>540</v>
      </c>
      <c r="B58" s="74"/>
      <c r="C58" s="74"/>
      <c r="D58" s="74"/>
      <c r="E58" s="74"/>
      <c r="F58" s="74"/>
    </row>
    <row r="59" spans="1:6" x14ac:dyDescent="0.25">
      <c r="A59" s="105"/>
      <c r="B59" s="47"/>
      <c r="C59" s="47"/>
      <c r="D59" s="47"/>
      <c r="E59" s="47"/>
      <c r="F59" s="47"/>
    </row>
    <row r="60" spans="1:6" x14ac:dyDescent="0.25">
      <c r="A60" s="116" t="s">
        <v>545</v>
      </c>
      <c r="B60" s="47"/>
      <c r="C60" s="47"/>
      <c r="D60" s="47"/>
      <c r="E60" s="47"/>
      <c r="F60" s="47"/>
    </row>
    <row r="61" spans="1:6" x14ac:dyDescent="0.25">
      <c r="A61" s="117" t="s">
        <v>546</v>
      </c>
      <c r="B61" s="104"/>
      <c r="C61" s="104"/>
      <c r="D61" s="104"/>
      <c r="E61" s="104"/>
      <c r="F61" s="104"/>
    </row>
    <row r="62" spans="1:6" x14ac:dyDescent="0.25">
      <c r="A62" s="117" t="s">
        <v>547</v>
      </c>
      <c r="B62" s="122"/>
      <c r="C62" s="122"/>
      <c r="D62" s="122"/>
      <c r="E62" s="122"/>
      <c r="F62" s="122"/>
    </row>
    <row r="63" spans="1:6" x14ac:dyDescent="0.25">
      <c r="A63" s="105"/>
      <c r="B63" s="104"/>
      <c r="C63" s="104"/>
      <c r="D63" s="104"/>
      <c r="E63" s="104"/>
      <c r="F63" s="104"/>
    </row>
    <row r="64" spans="1:6" x14ac:dyDescent="0.25">
      <c r="A64" s="116" t="s">
        <v>548</v>
      </c>
      <c r="B64" s="104"/>
      <c r="C64" s="104"/>
      <c r="D64" s="104"/>
      <c r="E64" s="104"/>
      <c r="F64" s="104"/>
    </row>
    <row r="65" spans="1:6" x14ac:dyDescent="0.25">
      <c r="A65" s="117" t="s">
        <v>549</v>
      </c>
      <c r="B65" s="104"/>
      <c r="C65" s="104"/>
      <c r="D65" s="104"/>
      <c r="E65" s="104"/>
      <c r="F65" s="104"/>
    </row>
    <row r="66" spans="1:6" x14ac:dyDescent="0.25">
      <c r="A66" s="117" t="s">
        <v>550</v>
      </c>
      <c r="B66" s="105"/>
      <c r="C66" s="47"/>
      <c r="D66" s="105"/>
      <c r="E66" s="105"/>
      <c r="F66" s="105"/>
    </row>
    <row r="67" spans="1:6" x14ac:dyDescent="0.25">
      <c r="A67" s="48"/>
      <c r="B67" s="48"/>
      <c r="C67" s="48"/>
      <c r="D67" s="48"/>
      <c r="E67" s="48"/>
      <c r="F67" s="48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E1C0158-1FAA-45FF-9B01-F6965AAD834D}">
  <ds:schemaRefs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microsoft.com/office/2006/metadata/properties"/>
    <ds:schemaRef ds:uri="0c865bf4-0f22-4e4d-b041-7b0c1657e5a8"/>
    <ds:schemaRef ds:uri="http://purl.org/dc/elements/1.1/"/>
    <ds:schemaRef ds:uri="http://purl.org/dc/terms/"/>
    <ds:schemaRef ds:uri="6aa8a68a-ab09-4ac8-a697-fdce915bc567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B697707-C351-49E4-9B19-7C827531BB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3</vt:i4>
      </vt:variant>
    </vt:vector>
  </HeadingPairs>
  <TitlesOfParts>
    <vt:vector size="17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'Formato 1'!Área_de_impresión</vt:lpstr>
      <vt:lpstr>'Formato 6 a)'!Área_de_impresión</vt:lpstr>
      <vt:lpstr>'Formato 6 a)'!Títulos_a_imprimir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CP.ANGELES</cp:lastModifiedBy>
  <cp:revision/>
  <dcterms:created xsi:type="dcterms:W3CDTF">2023-03-16T22:14:51Z</dcterms:created>
  <dcterms:modified xsi:type="dcterms:W3CDTF">2026-04-17T23:52:03Z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