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NTA ANGELES\Documents\Archivos 2025\Cuenta Púlica 2025\CUENTA PUBLICA 1ER TRIMESTRE 2025\1er Trimestre CORRECTO\"/>
    </mc:Choice>
  </mc:AlternateContent>
  <bookViews>
    <workbookView xWindow="0" yWindow="0" windowWidth="17280" windowHeight="9090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2" l="1"/>
  <c r="D13" i="5" l="1"/>
  <c r="C13" i="5"/>
  <c r="F6" i="2" l="1"/>
  <c r="E6" i="2"/>
  <c r="A2" i="25"/>
  <c r="G17" i="22"/>
  <c r="F17" i="22"/>
  <c r="E17" i="22"/>
  <c r="D17" i="22"/>
  <c r="C17" i="22"/>
  <c r="B17" i="22"/>
  <c r="G6" i="22"/>
  <c r="F6" i="22"/>
  <c r="E6" i="22"/>
  <c r="D6" i="22"/>
  <c r="C6" i="22"/>
  <c r="C28" i="22" s="1"/>
  <c r="B6" i="22"/>
  <c r="A2" i="22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D20" i="20"/>
  <c r="C20" i="20"/>
  <c r="B20" i="20"/>
  <c r="G6" i="20"/>
  <c r="F6" i="20"/>
  <c r="E6" i="20"/>
  <c r="D6" i="20"/>
  <c r="D30" i="20" s="1"/>
  <c r="C6" i="20"/>
  <c r="C30" i="20" s="1"/>
  <c r="B6" i="20"/>
  <c r="A2" i="20"/>
  <c r="G7" i="19"/>
  <c r="F7" i="19"/>
  <c r="F29" i="19" s="1"/>
  <c r="E7" i="19"/>
  <c r="D7" i="19"/>
  <c r="D29" i="19" s="1"/>
  <c r="C7" i="19"/>
  <c r="B7" i="19"/>
  <c r="B29" i="19" s="1"/>
  <c r="A2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C31" i="16" l="1"/>
  <c r="C29" i="19"/>
  <c r="E29" i="19"/>
  <c r="G29" i="19"/>
  <c r="B30" i="20"/>
  <c r="F30" i="20"/>
  <c r="B31" i="16"/>
  <c r="G28" i="22"/>
  <c r="E28" i="22"/>
  <c r="E30" i="20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 s="1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 s="1"/>
  <c r="D20" i="3" s="1"/>
  <c r="C13" i="3"/>
  <c r="B22" i="3"/>
  <c r="C40" i="8"/>
  <c r="D40" i="8"/>
  <c r="E40" i="8"/>
  <c r="F40" i="8"/>
  <c r="G40" i="8"/>
  <c r="B4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0" i="7"/>
  <c r="G61" i="7"/>
  <c r="G59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C75" i="6"/>
  <c r="C67" i="6"/>
  <c r="C59" i="6"/>
  <c r="C54" i="6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C17" i="5"/>
  <c r="B13" i="5"/>
  <c r="B13" i="3"/>
  <c r="C9" i="3"/>
  <c r="B9" i="3"/>
  <c r="F75" i="2"/>
  <c r="E75" i="2"/>
  <c r="F68" i="2"/>
  <c r="F63" i="2"/>
  <c r="E63" i="2"/>
  <c r="E79" i="2" s="1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E81" i="2" l="1"/>
  <c r="E84" i="7"/>
  <c r="F47" i="2"/>
  <c r="F59" i="2" s="1"/>
  <c r="F79" i="2"/>
  <c r="C8" i="3"/>
  <c r="C20" i="3" s="1"/>
  <c r="C65" i="6"/>
  <c r="C70" i="6" s="1"/>
  <c r="D41" i="6"/>
  <c r="F65" i="6"/>
  <c r="G62" i="7"/>
  <c r="C9" i="9"/>
  <c r="E50" i="8"/>
  <c r="F50" i="8"/>
  <c r="C9" i="7"/>
  <c r="K20" i="4"/>
  <c r="E20" i="4"/>
  <c r="I20" i="4"/>
  <c r="C43" i="9"/>
  <c r="B43" i="9"/>
  <c r="D9" i="9"/>
  <c r="E9" i="9"/>
  <c r="G9" i="9"/>
  <c r="B9" i="9"/>
  <c r="D43" i="9"/>
  <c r="D77" i="9" s="1"/>
  <c r="E43" i="9"/>
  <c r="E77" i="9" s="1"/>
  <c r="G43" i="9"/>
  <c r="G77" i="9" s="1"/>
  <c r="B50" i="8"/>
  <c r="D50" i="8"/>
  <c r="C50" i="8"/>
  <c r="G50" i="8"/>
  <c r="G123" i="7"/>
  <c r="B84" i="7"/>
  <c r="C84" i="7"/>
  <c r="C159" i="7" s="1"/>
  <c r="G18" i="7"/>
  <c r="G38" i="7"/>
  <c r="G75" i="7"/>
  <c r="G93" i="7"/>
  <c r="G133" i="7"/>
  <c r="G150" i="7"/>
  <c r="B9" i="7"/>
  <c r="B159" i="7" s="1"/>
  <c r="D84" i="7"/>
  <c r="E9" i="7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F70" i="6"/>
  <c r="G45" i="6"/>
  <c r="G16" i="6"/>
  <c r="G41" i="6" s="1"/>
  <c r="G37" i="6"/>
  <c r="G65" i="6" l="1"/>
  <c r="G70" i="6" s="1"/>
  <c r="F159" i="7"/>
  <c r="E159" i="7"/>
  <c r="C77" i="9"/>
  <c r="F81" i="2"/>
  <c r="G9" i="7"/>
  <c r="B77" i="9"/>
  <c r="F77" i="9"/>
  <c r="D159" i="7"/>
  <c r="G84" i="7"/>
  <c r="G42" i="6"/>
  <c r="G159" i="7" l="1"/>
  <c r="B38" i="2"/>
  <c r="C31" i="2"/>
  <c r="B31" i="2"/>
  <c r="C25" i="2"/>
  <c r="B25" i="2"/>
  <c r="C17" i="2"/>
  <c r="B17" i="2"/>
  <c r="C9" i="2"/>
  <c r="B9" i="2"/>
  <c r="B47" i="2" s="1"/>
  <c r="C47" i="2" l="1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7" i="10"/>
  <c r="G26" i="10"/>
  <c r="G25" i="10"/>
  <c r="G23" i="10"/>
  <c r="G22" i="10"/>
  <c r="G11" i="10"/>
  <c r="G13" i="10"/>
  <c r="G14" i="10"/>
  <c r="G15" i="10"/>
  <c r="G17" i="10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6" i="10" l="1"/>
  <c r="G28" i="10"/>
  <c r="G12" i="10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<sst xmlns="http://schemas.openxmlformats.org/spreadsheetml/2006/main" count="1045" uniqueCount="633">
  <si>
    <t>Formato 1 Estado de Situación Financiera Detallado - LDF</t>
  </si>
  <si>
    <t>Estado de Situación Financiera Detallado - LDF</t>
  </si>
  <si>
    <t>Al 31 de Diciembre de 2024 y al 31 de Marzo de 2025 (b)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</si>
  <si>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</si>
  <si>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</si>
  <si>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</si>
  <si>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</si>
  <si>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</si>
  <si>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</si>
  <si>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</si>
  <si>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</si>
  <si>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</si>
  <si>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</si>
  <si>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</si>
  <si>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</si>
  <si>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</si>
  <si>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</si>
  <si>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</si>
  <si>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</si>
  <si>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</si>
  <si>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</si>
  <si>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</si>
  <si>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</si>
  <si>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</si>
  <si>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</si>
  <si>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</si>
  <si>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</si>
  <si>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</si>
  <si>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</si>
  <si>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</si>
  <si>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</si>
  <si>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</si>
  <si>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</si>
  <si>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</si>
  <si>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</si>
  <si>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</si>
  <si>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</si>
  <si>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</si>
  <si>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</si>
  <si>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</si>
  <si>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</si>
  <si>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</si>
  <si>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</si>
  <si>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</si>
  <si>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</si>
  <si>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</si>
  <si>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</si>
  <si>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</si>
  <si>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</si>
  <si>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</si>
  <si>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</si>
  <si>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</si>
  <si>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</si>
  <si>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</si>
  <si>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</si>
  <si>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</si>
  <si>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</si>
  <si>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</si>
  <si>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</si>
  <si>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</si>
  <si>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</si>
  <si>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</si>
  <si>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</si>
  <si>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</si>
  <si>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</si>
  <si>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</si>
  <si>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</si>
  <si>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</si>
  <si>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</si>
  <si>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</si>
  <si>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</si>
  <si>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</si>
  <si>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</si>
  <si>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</si>
  <si>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</si>
  <si>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</si>
  <si>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</si>
  <si>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</si>
  <si>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</si>
  <si>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</si>
  <si>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</si>
  <si>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</si>
  <si>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</si>
  <si>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</si>
  <si>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</si>
  <si>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</si>
  <si>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</si>
  <si>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</si>
  <si>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</si>
  <si>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</si>
  <si>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</si>
  <si>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</si>
  <si>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</si>
  <si>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</si>
  <si>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</si>
  <si>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</si>
  <si>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</si>
  <si>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</si>
  <si>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</si>
  <si>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</si>
  <si>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</si>
  <si>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</si>
  <si>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</si>
  <si>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</si>
  <si>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</si>
  <si>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</si>
  <si>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</si>
  <si>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</si>
  <si>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</si>
  <si>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</si>
  <si>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</si>
  <si>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</si>
  <si>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</si>
  <si>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</si>
  <si>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</si>
  <si>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</si>
  <si>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</si>
  <si>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</si>
  <si>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</si>
  <si>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</si>
  <si>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</si>
  <si>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</si>
  <si>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</si>
  <si>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</si>
  <si>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</si>
  <si>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</si>
  <si>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</si>
  <si>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</si>
  <si>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</si>
  <si>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</si>
  <si>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</si>
  <si>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</si>
  <si>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</si>
  <si>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</si>
  <si>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</si>
  <si>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</si>
  <si>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</si>
  <si>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</si>
  <si>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</si>
  <si>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</si>
  <si>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</si>
  <si>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</si>
  <si>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</si>
  <si>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</si>
  <si>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</si>
  <si>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</si>
  <si>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</si>
  <si>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</si>
  <si>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</si>
  <si>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</si>
  <si>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</si>
  <si>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</si>
  <si>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</si>
  <si>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</si>
  <si>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</si>
  <si>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</si>
  <si>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</si>
  <si>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</si>
  <si>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</si>
  <si>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</si>
  <si>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</si>
  <si>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</si>
  <si>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</si>
  <si>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</si>
  <si>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</si>
  <si>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</si>
  <si>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</si>
  <si>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</si>
  <si>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1 de Enero al 31 de Marzo de 2025 (b)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</si>
  <si>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</si>
  <si>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</si>
  <si>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</si>
  <si>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</si>
  <si>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</si>
  <si>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</si>
  <si>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</si>
  <si>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</si>
  <si>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</si>
  <si>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</si>
  <si>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</si>
  <si>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</si>
  <si>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</si>
  <si>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</si>
  <si>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</si>
  <si>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</si>
  <si>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</si>
  <si>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</si>
  <si>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</si>
  <si>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</si>
  <si>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</si>
  <si>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</si>
  <si>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</si>
  <si>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</si>
  <si>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</si>
  <si>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</si>
  <si>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</si>
  <si>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</si>
  <si>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</si>
  <si>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</si>
  <si>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</si>
  <si>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</si>
  <si>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</si>
  <si>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</si>
  <si>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</si>
  <si>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</si>
  <si>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</si>
  <si>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</si>
  <si>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</si>
  <si>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</si>
  <si>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</si>
  <si>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</si>
  <si>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</si>
  <si>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</si>
  <si>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</si>
  <si>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</si>
  <si>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</si>
  <si>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</si>
  <si>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</si>
  <si>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</si>
  <si>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</si>
  <si>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</si>
  <si>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</si>
  <si>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</si>
  <si>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</si>
  <si>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</si>
  <si>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</si>
  <si>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</si>
  <si>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</si>
  <si>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</si>
  <si>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</si>
  <si>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</si>
  <si>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</si>
  <si>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</si>
  <si>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</si>
  <si>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</si>
  <si>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</si>
  <si>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</si>
  <si>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</si>
  <si>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</si>
  <si>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</si>
  <si>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</si>
  <si>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</si>
  <si>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</si>
  <si>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</si>
  <si>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</si>
  <si>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</si>
  <si>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</si>
  <si>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</si>
  <si>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</si>
  <si>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</si>
  <si>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</si>
  <si>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</si>
  <si>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</si>
  <si>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</si>
  <si>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</si>
  <si>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</si>
  <si>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</si>
  <si>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</si>
  <si>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</si>
  <si>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</si>
  <si>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</si>
  <si>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</si>
  <si>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</si>
  <si>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</si>
  <si>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</si>
  <si>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</si>
  <si>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</si>
  <si>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</si>
  <si>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</si>
  <si>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</si>
  <si>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</si>
  <si>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</si>
  <si>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</si>
  <si>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</si>
  <si>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</si>
  <si>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</si>
  <si>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</si>
  <si>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</si>
  <si>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</si>
  <si>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</si>
  <si>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</si>
  <si>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</si>
  <si>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</si>
  <si>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</si>
  <si>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</si>
  <si>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</si>
  <si>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</si>
  <si>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</si>
  <si>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</si>
  <si>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</si>
  <si>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</si>
  <si>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</si>
  <si>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</si>
  <si>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</si>
  <si>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</si>
  <si>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</si>
  <si>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</si>
  <si>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</si>
  <si>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</si>
  <si>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</si>
  <si>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</si>
  <si>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</si>
  <si>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</si>
  <si>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</si>
  <si>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</si>
  <si>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</si>
  <si>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</si>
  <si>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</si>
  <si>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</si>
  <si>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</si>
  <si>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</si>
  <si>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</si>
  <si>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</si>
  <si>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</si>
  <si>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</si>
  <si>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</si>
  <si>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</si>
  <si>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</si>
  <si>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</si>
  <si>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</si>
  <si>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</si>
  <si>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</si>
  <si>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</si>
  <si>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</si>
  <si>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</si>
  <si>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</si>
  <si>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</si>
  <si>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</si>
  <si>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</si>
  <si>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</si>
  <si>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</si>
  <si>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</si>
  <si>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</si>
  <si>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</si>
  <si>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</si>
  <si>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</si>
  <si>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</si>
  <si>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</si>
  <si>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</si>
  <si>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</si>
  <si>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</si>
  <si>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</si>
  <si>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</si>
  <si>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</si>
  <si>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</si>
  <si>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</si>
  <si>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</si>
  <si>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</si>
  <si>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</si>
  <si>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</si>
  <si>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</si>
  <si>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</si>
  <si>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</si>
  <si>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</si>
  <si>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</si>
  <si>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</si>
  <si>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</si>
  <si>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</si>
  <si>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</si>
  <si>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</si>
  <si>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</si>
  <si>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</si>
  <si>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</si>
  <si>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</si>
  <si>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</si>
  <si>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</si>
  <si>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</si>
  <si>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</si>
  <si>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</si>
  <si>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</si>
  <si>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</si>
  <si>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</si>
  <si>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</si>
  <si>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</si>
  <si>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</si>
  <si>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</si>
  <si>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</si>
  <si>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</si>
  <si>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</si>
  <si>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</si>
  <si>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</si>
  <si>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</si>
  <si>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</si>
  <si>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</si>
  <si>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</si>
  <si>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</si>
  <si>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</si>
  <si>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</si>
  <si>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</si>
  <si>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</si>
  <si>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</si>
  <si>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</si>
  <si>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</si>
  <si>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</si>
  <si>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</si>
  <si>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</si>
  <si>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</si>
  <si>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</si>
  <si>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</si>
  <si>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</si>
  <si>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</si>
  <si>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</si>
  <si>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</si>
  <si>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</si>
  <si>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</si>
  <si>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</si>
  <si>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</si>
  <si>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</si>
  <si>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</si>
  <si>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</si>
  <si>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</si>
  <si>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</si>
  <si>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</si>
  <si>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</si>
  <si>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</si>
  <si>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</si>
  <si>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</si>
  <si>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</si>
  <si>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</si>
  <si>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</si>
  <si>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</si>
  <si>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</si>
  <si>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</si>
  <si>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</si>
  <si>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</si>
  <si>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</si>
  <si>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</si>
  <si>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</si>
  <si>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</si>
  <si>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</si>
  <si>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</si>
  <si>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</si>
  <si>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</si>
  <si>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</si>
  <si>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</si>
  <si>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</si>
  <si>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</si>
  <si>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</si>
  <si>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</si>
  <si>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</si>
  <si>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</si>
  <si>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</si>
  <si>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</si>
  <si>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</si>
  <si>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</si>
  <si>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</si>
  <si>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</si>
  <si>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</si>
  <si>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</si>
  <si>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</si>
  <si>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</si>
  <si>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</si>
  <si>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</si>
  <si>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</si>
  <si>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</si>
  <si>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</si>
  <si>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</si>
  <si>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</si>
  <si>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</si>
  <si>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</si>
  <si>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</si>
  <si>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</si>
  <si>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</si>
  <si>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</si>
  <si>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</si>
  <si>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</si>
  <si>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</si>
  <si>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</si>
  <si>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</si>
  <si>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</si>
  <si>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</si>
  <si>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</si>
  <si>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</si>
  <si>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</si>
  <si>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</si>
  <si>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</si>
  <si>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</si>
  <si>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</si>
  <si>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</si>
  <si>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</si>
  <si>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</si>
  <si>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</si>
  <si>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</si>
  <si>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</si>
  <si>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</si>
  <si>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</si>
  <si>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</si>
  <si>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</si>
  <si>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</si>
  <si>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</si>
  <si>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</si>
  <si>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</si>
  <si>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</si>
  <si>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</si>
  <si>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</si>
  <si>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</si>
  <si>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</si>
  <si>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</si>
  <si>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</si>
  <si>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</si>
  <si>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</si>
  <si>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</si>
  <si>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</si>
  <si>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</si>
  <si>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</si>
  <si>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</si>
  <si>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</si>
  <si>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</si>
  <si>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</si>
  <si>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</si>
  <si>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</si>
  <si>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</si>
  <si>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</si>
  <si>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</si>
  <si>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</si>
  <si>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</si>
  <si>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</si>
  <si>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</si>
  <si>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</si>
  <si>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</si>
  <si>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</si>
  <si>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</si>
  <si>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</si>
  <si>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</si>
  <si>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</si>
  <si>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</si>
  <si>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</si>
  <si>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</si>
  <si>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</si>
  <si>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</si>
  <si>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</si>
  <si>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</si>
  <si>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</si>
  <si>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</si>
  <si>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</si>
  <si>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</si>
  <si>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</si>
  <si>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</si>
  <si>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</si>
  <si>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</si>
  <si>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</si>
  <si>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</si>
  <si>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</si>
  <si>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</si>
  <si>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</si>
  <si>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</si>
  <si>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</si>
  <si>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</si>
  <si>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</si>
  <si>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</si>
  <si>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</si>
  <si>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</si>
  <si>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</si>
  <si>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</si>
  <si>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</si>
  <si>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</si>
  <si>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</si>
  <si>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</si>
  <si>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</si>
  <si>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</si>
  <si>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</si>
  <si>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</si>
  <si>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</si>
  <si>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</si>
  <si>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</si>
  <si>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</si>
  <si>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</si>
  <si>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</si>
  <si>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</si>
  <si>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</si>
  <si>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</si>
  <si>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</si>
  <si>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</si>
  <si>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</si>
  <si>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</si>
  <si>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</si>
  <si>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</si>
  <si>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</si>
  <si>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</si>
  <si>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</si>
  <si>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</si>
  <si>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</si>
  <si>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</si>
  <si>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</si>
  <si>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</si>
  <si>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</si>
  <si>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</si>
  <si>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</si>
  <si>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</si>
  <si>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</si>
  <si>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Comisión Municipal de Cultura Física y Deporte de León, Guanajuato</t>
  </si>
  <si>
    <t>ADMINISTRACION DE BIENES Y RECURSOS FINA</t>
  </si>
  <si>
    <t>INFORMATICA Y PROGRAMACION</t>
  </si>
  <si>
    <t>CAPACITACION CONTINUA</t>
  </si>
  <si>
    <t>PROTECCION CIVIL</t>
  </si>
  <si>
    <t>OPERACION DE DEPORTE SELECTIVO</t>
  </si>
  <si>
    <t>OLIMPIADA Y PARA OLIMPIADA NACIONAL</t>
  </si>
  <si>
    <t>CIENCIAS APLICADAS AL DEPORTE</t>
  </si>
  <si>
    <t>METODOLOGIA DEL ENTRENAMIENTO</t>
  </si>
  <si>
    <t>GESTION Y ATENCION CIUDADNA A TRAVEZ</t>
  </si>
  <si>
    <t>OPERACION DE EVENTOS Y MERCADOTECNIA</t>
  </si>
  <si>
    <t>COMUNICACION SOCIAL</t>
  </si>
  <si>
    <t>APOYO A EVENTOS DEPORTIVOS</t>
  </si>
  <si>
    <t>MERCADOTECNIA</t>
  </si>
  <si>
    <t>MARATON LEON</t>
  </si>
  <si>
    <t>CULTURA FISICA Y RECREACION</t>
  </si>
  <si>
    <t>PERSONAS CON DISCAPACIDAD</t>
  </si>
  <si>
    <t>ACTIVACION FISICA EN MINIDEPORTIVAS</t>
  </si>
  <si>
    <t>ESCUELAS DE INICIO AL DEPORTE UNIDADES</t>
  </si>
  <si>
    <t>ACTIVACION FISICA ESCOLAR Y LABORAL</t>
  </si>
  <si>
    <t>OPERACION DE INFRAESTRUCTURA</t>
  </si>
  <si>
    <t>MANTENIMIENTO UD ANTONIO TOTA CARBAJAL</t>
  </si>
  <si>
    <t>MANTENIMIENTO UD EFM</t>
  </si>
  <si>
    <t>MANTENIMIENTO UD LUIS I RODRIGUEZ</t>
  </si>
  <si>
    <t>MANTENIMIENTO UNIDAD CHAPALITA</t>
  </si>
  <si>
    <t>MANTENIMMIENTO UNIDAD PARQUE DEL ARBOL</t>
  </si>
  <si>
    <t>MANTENIMIENTO UD JESUS RODRIGUEZ GAONA</t>
  </si>
  <si>
    <t>MANTENIMIENTO UD NUEVO MILENIO</t>
  </si>
  <si>
    <t>MANTENIMIENTO UD PARQUE HILAMAS</t>
  </si>
  <si>
    <t>RECREACION Y VINCULACION SOCIAL</t>
  </si>
  <si>
    <t>2026 (d)</t>
  </si>
  <si>
    <t>2027 (d)</t>
  </si>
  <si>
    <t>2028 (d)</t>
  </si>
  <si>
    <t>2029 (d)</t>
  </si>
  <si>
    <r>
      <t xml:space="preserve">2025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</si>
  <si>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2024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</si>
  <si>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</si>
  <si>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</si>
  <si>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</si>
  <si>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2020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</si>
  <si>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t>Durante el Periodo del Primer Trimestre 2025 no se efectuó Estudio Actuarial</t>
  </si>
  <si>
    <t>2025
(de iniciativa de Ley) (c)</t>
  </si>
  <si>
    <t>2030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</si>
</sst>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0" fillId="0" borderId="14" xfId="0" applyBorder="1" applyAlignment="1" applyProtection="1">
      <alignment horizontal="left" vertical="top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Normal" xfId="0" builtinId="0"/>
    <cellStyle name="Normal 2" xfId="3"/>
    <cellStyle name="Normal 2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abSelected="1" zoomScale="75" zoomScaleNormal="75" workbookViewId="0">
      <selection activeCell="A15" sqref="A15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61" t="s">
        <v>0</v>
      </c>
      <c r="B1" s="162"/>
      <c r="C1" s="162"/>
      <c r="D1" s="162"/>
      <c r="E1" s="162"/>
      <c r="F1" s="163"/>
    </row>
    <row r="2" spans="1:6" ht="15" customHeight="1" x14ac:dyDescent="0.25">
      <c r="A2" s="110" t="s">
        <v>590</v>
      </c>
      <c r="B2" s="111"/>
      <c r="C2" s="111"/>
      <c r="D2" s="111"/>
      <c r="E2" s="111"/>
      <c r="F2" s="112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2</v>
      </c>
      <c r="B4" s="114"/>
      <c r="C4" s="114"/>
      <c r="D4" s="114"/>
      <c r="E4" s="114"/>
      <c r="F4" s="115"/>
    </row>
    <row r="5" spans="1:6" ht="12.95" customHeight="1" x14ac:dyDescent="0.25">
      <c r="A5" s="116" t="s">
        <v>3</v>
      </c>
      <c r="B5" s="117"/>
      <c r="C5" s="117"/>
      <c r="D5" s="117"/>
      <c r="E5" s="117"/>
      <c r="F5" s="118"/>
    </row>
    <row r="6" spans="1:6" ht="41.45" customHeight="1" x14ac:dyDescent="0.25">
      <c r="A6" s="40" t="s">
        <v>4</v>
      </c>
      <c r="B6" s="41" t="s">
        <v>5</v>
      </c>
      <c r="C6" s="1" t="s">
        <v>6</v>
      </c>
      <c r="D6" s="42" t="s">
        <v>7</v>
      </c>
      <c r="E6" s="41" t="str">
        <f>B6</f>
        <v>2025 (d)</v>
      </c>
      <c r="F6" s="1" t="str">
        <f>C6</f>
        <v>31 de diciembre de 2024 (e)</v>
      </c>
    </row>
    <row r="7" spans="1:6" ht="12.95" customHeight="1" x14ac:dyDescent="0.25">
      <c r="A7" s="43" t="s">
        <v>8</v>
      </c>
      <c r="B7" s="44"/>
      <c r="C7" s="44"/>
      <c r="D7" s="43" t="s">
        <v>9</v>
      </c>
      <c r="E7" s="44"/>
      <c r="F7" s="44"/>
    </row>
    <row r="8" spans="1:6" x14ac:dyDescent="0.25">
      <c r="A8" s="2" t="s">
        <v>10</v>
      </c>
      <c r="B8" s="45"/>
      <c r="C8" s="45"/>
      <c r="D8" s="2" t="s">
        <v>11</v>
      </c>
      <c r="E8" s="45"/>
      <c r="F8" s="45"/>
    </row>
    <row r="9" spans="1:6" x14ac:dyDescent="0.25">
      <c r="A9" s="46" t="s">
        <v>12</v>
      </c>
      <c r="B9" s="47">
        <f>SUM(B10:B16)</f>
        <v>36841263.130000003</v>
      </c>
      <c r="C9" s="47">
        <f>SUM(C10:C16)</f>
        <v>31770007</v>
      </c>
      <c r="D9" s="46" t="s">
        <v>13</v>
      </c>
      <c r="E9" s="47">
        <f>SUM(E10:E18)</f>
        <v>5845141.2699999996</v>
      </c>
      <c r="F9" s="47">
        <f>SUM(F10:F18)</f>
        <v>6699273.3499999996</v>
      </c>
    </row>
    <row r="10" spans="1:6" x14ac:dyDescent="0.25">
      <c r="A10" s="48" t="s">
        <v>14</v>
      </c>
      <c r="B10" s="47">
        <v>42000</v>
      </c>
      <c r="C10" s="47">
        <v>37000</v>
      </c>
      <c r="D10" s="48" t="s">
        <v>15</v>
      </c>
      <c r="E10" s="47">
        <v>0</v>
      </c>
      <c r="F10" s="47">
        <v>645685.84</v>
      </c>
    </row>
    <row r="11" spans="1:6" x14ac:dyDescent="0.25">
      <c r="A11" s="48" t="s">
        <v>16</v>
      </c>
      <c r="B11" s="47">
        <v>5526025.46</v>
      </c>
      <c r="C11" s="47">
        <v>18062959.91</v>
      </c>
      <c r="D11" s="48" t="s">
        <v>17</v>
      </c>
      <c r="E11" s="47">
        <v>1999486.73</v>
      </c>
      <c r="F11" s="47">
        <v>876958.96</v>
      </c>
    </row>
    <row r="12" spans="1:6" x14ac:dyDescent="0.25">
      <c r="A12" s="48" t="s">
        <v>18</v>
      </c>
      <c r="B12" s="47">
        <v>0</v>
      </c>
      <c r="C12" s="47">
        <v>0</v>
      </c>
      <c r="D12" s="48" t="s">
        <v>19</v>
      </c>
      <c r="E12" s="47">
        <v>0</v>
      </c>
      <c r="F12" s="47">
        <v>0</v>
      </c>
    </row>
    <row r="13" spans="1:6" x14ac:dyDescent="0.25">
      <c r="A13" s="48" t="s">
        <v>20</v>
      </c>
      <c r="B13" s="47">
        <v>31260011.670000002</v>
      </c>
      <c r="C13" s="47">
        <v>13656821.09</v>
      </c>
      <c r="D13" s="48" t="s">
        <v>21</v>
      </c>
      <c r="E13" s="47">
        <v>0</v>
      </c>
      <c r="F13" s="47">
        <v>0</v>
      </c>
    </row>
    <row r="14" spans="1:6" x14ac:dyDescent="0.25">
      <c r="A14" s="48" t="s">
        <v>22</v>
      </c>
      <c r="B14" s="47">
        <v>0</v>
      </c>
      <c r="C14" s="47">
        <v>0</v>
      </c>
      <c r="D14" s="48" t="s">
        <v>23</v>
      </c>
      <c r="E14" s="47">
        <v>0</v>
      </c>
      <c r="F14" s="47">
        <v>0</v>
      </c>
    </row>
    <row r="15" spans="1:6" x14ac:dyDescent="0.25">
      <c r="A15" s="48" t="s">
        <v>24</v>
      </c>
      <c r="B15" s="47">
        <v>13226</v>
      </c>
      <c r="C15" s="47">
        <v>13226</v>
      </c>
      <c r="D15" s="48" t="s">
        <v>25</v>
      </c>
      <c r="E15" s="47">
        <v>0</v>
      </c>
      <c r="F15" s="47">
        <v>0</v>
      </c>
    </row>
    <row r="16" spans="1:6" x14ac:dyDescent="0.25">
      <c r="A16" s="48" t="s">
        <v>26</v>
      </c>
      <c r="B16" s="47">
        <v>0</v>
      </c>
      <c r="C16" s="47">
        <v>0</v>
      </c>
      <c r="D16" s="48" t="s">
        <v>27</v>
      </c>
      <c r="E16" s="47">
        <v>2002367.4</v>
      </c>
      <c r="F16" s="47">
        <v>3214679.31</v>
      </c>
    </row>
    <row r="17" spans="1:6" x14ac:dyDescent="0.25">
      <c r="A17" s="46" t="s">
        <v>28</v>
      </c>
      <c r="B17" s="47">
        <f>SUM(B18:B24)</f>
        <v>144524.59</v>
      </c>
      <c r="C17" s="47">
        <f>SUM(C18:C24)</f>
        <v>164183.98000000001</v>
      </c>
      <c r="D17" s="48" t="s">
        <v>29</v>
      </c>
      <c r="E17" s="47">
        <v>0</v>
      </c>
      <c r="F17" s="47">
        <v>0</v>
      </c>
    </row>
    <row r="18" spans="1:6" x14ac:dyDescent="0.25">
      <c r="A18" s="48" t="s">
        <v>30</v>
      </c>
      <c r="B18" s="47">
        <v>0</v>
      </c>
      <c r="C18" s="47">
        <v>0</v>
      </c>
      <c r="D18" s="48" t="s">
        <v>31</v>
      </c>
      <c r="E18" s="47">
        <v>1843287.14</v>
      </c>
      <c r="F18" s="47">
        <v>1961949.24</v>
      </c>
    </row>
    <row r="19" spans="1:6" x14ac:dyDescent="0.25">
      <c r="A19" s="48" t="s">
        <v>32</v>
      </c>
      <c r="B19" s="47">
        <v>0</v>
      </c>
      <c r="C19" s="47">
        <v>0</v>
      </c>
      <c r="D19" s="46" t="s">
        <v>33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34</v>
      </c>
      <c r="B20" s="47">
        <v>144524.59</v>
      </c>
      <c r="C20" s="47">
        <v>164183.98000000001</v>
      </c>
      <c r="D20" s="48" t="s">
        <v>35</v>
      </c>
      <c r="E20" s="47">
        <v>0</v>
      </c>
      <c r="F20" s="47">
        <v>0</v>
      </c>
    </row>
    <row r="21" spans="1:6" x14ac:dyDescent="0.25">
      <c r="A21" s="48" t="s">
        <v>36</v>
      </c>
      <c r="B21" s="47">
        <v>0</v>
      </c>
      <c r="C21" s="47">
        <v>0</v>
      </c>
      <c r="D21" s="48" t="s">
        <v>37</v>
      </c>
      <c r="E21" s="47">
        <v>0</v>
      </c>
      <c r="F21" s="47">
        <v>0</v>
      </c>
    </row>
    <row r="22" spans="1:6" x14ac:dyDescent="0.25">
      <c r="A22" s="48" t="s">
        <v>38</v>
      </c>
      <c r="B22" s="47">
        <v>0</v>
      </c>
      <c r="C22" s="47">
        <v>0</v>
      </c>
      <c r="D22" s="48" t="s">
        <v>39</v>
      </c>
      <c r="E22" s="47">
        <v>0</v>
      </c>
      <c r="F22" s="47">
        <v>0</v>
      </c>
    </row>
    <row r="23" spans="1:6" x14ac:dyDescent="0.25">
      <c r="A23" s="48" t="s">
        <v>40</v>
      </c>
      <c r="B23" s="47">
        <v>0</v>
      </c>
      <c r="C23" s="47">
        <v>0</v>
      </c>
      <c r="D23" s="46" t="s">
        <v>41</v>
      </c>
      <c r="E23" s="47">
        <f>E24+E25</f>
        <v>0</v>
      </c>
      <c r="F23" s="47">
        <f>F24+F25</f>
        <v>0</v>
      </c>
    </row>
    <row r="24" spans="1:6" x14ac:dyDescent="0.25">
      <c r="A24" s="48" t="s">
        <v>42</v>
      </c>
      <c r="B24" s="47">
        <v>0</v>
      </c>
      <c r="C24" s="47">
        <v>0</v>
      </c>
      <c r="D24" s="48" t="s">
        <v>43</v>
      </c>
      <c r="E24" s="47">
        <v>0</v>
      </c>
      <c r="F24" s="47">
        <v>0</v>
      </c>
    </row>
    <row r="25" spans="1:6" x14ac:dyDescent="0.25">
      <c r="A25" s="46" t="s">
        <v>44</v>
      </c>
      <c r="B25" s="47">
        <f>SUM(B26:B30)</f>
        <v>0</v>
      </c>
      <c r="C25" s="47">
        <f>SUM(C26:C30)</f>
        <v>0</v>
      </c>
      <c r="D25" s="48" t="s">
        <v>45</v>
      </c>
      <c r="E25" s="47">
        <v>0</v>
      </c>
      <c r="F25" s="47">
        <v>0</v>
      </c>
    </row>
    <row r="26" spans="1:6" x14ac:dyDescent="0.25">
      <c r="A26" s="48" t="s">
        <v>46</v>
      </c>
      <c r="B26" s="47">
        <v>0</v>
      </c>
      <c r="C26" s="47">
        <v>0</v>
      </c>
      <c r="D26" s="46" t="s">
        <v>47</v>
      </c>
      <c r="E26" s="47">
        <v>0</v>
      </c>
      <c r="F26" s="47">
        <v>0</v>
      </c>
    </row>
    <row r="27" spans="1:6" x14ac:dyDescent="0.25">
      <c r="A27" s="48" t="s">
        <v>48</v>
      </c>
      <c r="B27" s="47">
        <v>0</v>
      </c>
      <c r="C27" s="47">
        <v>0</v>
      </c>
      <c r="D27" s="46" t="s">
        <v>49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50</v>
      </c>
      <c r="B28" s="47">
        <v>0</v>
      </c>
      <c r="C28" s="47">
        <v>0</v>
      </c>
      <c r="D28" s="48" t="s">
        <v>51</v>
      </c>
      <c r="E28" s="47">
        <v>0</v>
      </c>
      <c r="F28" s="47">
        <v>0</v>
      </c>
    </row>
    <row r="29" spans="1:6" x14ac:dyDescent="0.25">
      <c r="A29" s="48" t="s">
        <v>52</v>
      </c>
      <c r="B29" s="47">
        <v>0</v>
      </c>
      <c r="C29" s="47">
        <v>0</v>
      </c>
      <c r="D29" s="48" t="s">
        <v>53</v>
      </c>
      <c r="E29" s="47">
        <v>0</v>
      </c>
      <c r="F29" s="47">
        <v>0</v>
      </c>
    </row>
    <row r="30" spans="1:6" x14ac:dyDescent="0.25">
      <c r="A30" s="48" t="s">
        <v>54</v>
      </c>
      <c r="B30" s="47">
        <v>0</v>
      </c>
      <c r="C30" s="47">
        <v>0</v>
      </c>
      <c r="D30" s="48" t="s">
        <v>55</v>
      </c>
      <c r="E30" s="47">
        <v>0</v>
      </c>
      <c r="F30" s="47">
        <v>0</v>
      </c>
    </row>
    <row r="31" spans="1:6" x14ac:dyDescent="0.25">
      <c r="A31" s="46" t="s">
        <v>56</v>
      </c>
      <c r="B31" s="47">
        <f>SUM(B32:B36)</f>
        <v>0</v>
      </c>
      <c r="C31" s="47">
        <f>SUM(C32:C36)</f>
        <v>0</v>
      </c>
      <c r="D31" s="46" t="s">
        <v>57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58</v>
      </c>
      <c r="B32" s="47">
        <v>0</v>
      </c>
      <c r="C32" s="47">
        <v>0</v>
      </c>
      <c r="D32" s="48" t="s">
        <v>59</v>
      </c>
      <c r="E32" s="47">
        <v>0</v>
      </c>
      <c r="F32" s="47">
        <v>0</v>
      </c>
    </row>
    <row r="33" spans="1:6" ht="14.45" customHeight="1" x14ac:dyDescent="0.25">
      <c r="A33" s="48" t="s">
        <v>60</v>
      </c>
      <c r="B33" s="47">
        <v>0</v>
      </c>
      <c r="C33" s="47">
        <v>0</v>
      </c>
      <c r="D33" s="48" t="s">
        <v>61</v>
      </c>
      <c r="E33" s="47">
        <v>0</v>
      </c>
      <c r="F33" s="47">
        <v>0</v>
      </c>
    </row>
    <row r="34" spans="1:6" ht="14.45" customHeight="1" x14ac:dyDescent="0.25">
      <c r="A34" s="48" t="s">
        <v>62</v>
      </c>
      <c r="B34" s="47">
        <v>0</v>
      </c>
      <c r="C34" s="47">
        <v>0</v>
      </c>
      <c r="D34" s="48" t="s">
        <v>63</v>
      </c>
      <c r="E34" s="47">
        <v>0</v>
      </c>
      <c r="F34" s="47">
        <v>0</v>
      </c>
    </row>
    <row r="35" spans="1:6" ht="14.45" customHeight="1" x14ac:dyDescent="0.25">
      <c r="A35" s="48" t="s">
        <v>64</v>
      </c>
      <c r="B35" s="47">
        <v>0</v>
      </c>
      <c r="C35" s="47">
        <v>0</v>
      </c>
      <c r="D35" s="48" t="s">
        <v>65</v>
      </c>
      <c r="E35" s="47">
        <v>0</v>
      </c>
      <c r="F35" s="47">
        <v>0</v>
      </c>
    </row>
    <row r="36" spans="1:6" ht="14.45" customHeight="1" x14ac:dyDescent="0.25">
      <c r="A36" s="48" t="s">
        <v>66</v>
      </c>
      <c r="B36" s="47">
        <v>0</v>
      </c>
      <c r="C36" s="47">
        <v>0</v>
      </c>
      <c r="D36" s="48" t="s">
        <v>67</v>
      </c>
      <c r="E36" s="47">
        <v>0</v>
      </c>
      <c r="F36" s="47">
        <v>0</v>
      </c>
    </row>
    <row r="37" spans="1:6" ht="14.45" customHeight="1" x14ac:dyDescent="0.25">
      <c r="A37" s="46" t="s">
        <v>68</v>
      </c>
      <c r="B37" s="47">
        <v>411011.44</v>
      </c>
      <c r="C37" s="47">
        <v>294636.94</v>
      </c>
      <c r="D37" s="48" t="s">
        <v>69</v>
      </c>
      <c r="E37" s="47">
        <v>0</v>
      </c>
      <c r="F37" s="47">
        <v>0</v>
      </c>
    </row>
    <row r="38" spans="1:6" x14ac:dyDescent="0.25">
      <c r="A38" s="46" t="s">
        <v>70</v>
      </c>
      <c r="B38" s="47">
        <f>SUM(B39:B40)</f>
        <v>0</v>
      </c>
      <c r="C38" s="47">
        <f>SUM(C39:C40)</f>
        <v>0</v>
      </c>
      <c r="D38" s="46" t="s">
        <v>71</v>
      </c>
      <c r="E38" s="47">
        <f>SUM(E39:E41)</f>
        <v>124998.04</v>
      </c>
      <c r="F38" s="47">
        <f>SUM(F39:F41)</f>
        <v>124998.04</v>
      </c>
    </row>
    <row r="39" spans="1:6" x14ac:dyDescent="0.25">
      <c r="A39" s="48" t="s">
        <v>72</v>
      </c>
      <c r="B39" s="47">
        <v>0</v>
      </c>
      <c r="C39" s="47">
        <v>0</v>
      </c>
      <c r="D39" s="48" t="s">
        <v>73</v>
      </c>
      <c r="E39" s="47">
        <v>0</v>
      </c>
      <c r="F39" s="47">
        <v>0</v>
      </c>
    </row>
    <row r="40" spans="1:6" x14ac:dyDescent="0.25">
      <c r="A40" s="48" t="s">
        <v>74</v>
      </c>
      <c r="B40" s="47">
        <v>0</v>
      </c>
      <c r="C40" s="47">
        <v>0</v>
      </c>
      <c r="D40" s="48" t="s">
        <v>75</v>
      </c>
      <c r="E40" s="47">
        <v>0</v>
      </c>
      <c r="F40" s="47">
        <v>0</v>
      </c>
    </row>
    <row r="41" spans="1:6" x14ac:dyDescent="0.25">
      <c r="A41" s="46" t="s">
        <v>76</v>
      </c>
      <c r="B41" s="47">
        <f>SUM(B42:B45)</f>
        <v>0</v>
      </c>
      <c r="C41" s="47">
        <f>SUM(C42:C45)</f>
        <v>0</v>
      </c>
      <c r="D41" s="48" t="s">
        <v>77</v>
      </c>
      <c r="E41" s="47">
        <v>124998.04</v>
      </c>
      <c r="F41" s="47">
        <v>124998.04</v>
      </c>
    </row>
    <row r="42" spans="1:6" x14ac:dyDescent="0.25">
      <c r="A42" s="48" t="s">
        <v>78</v>
      </c>
      <c r="B42" s="47">
        <v>0</v>
      </c>
      <c r="C42" s="47">
        <v>0</v>
      </c>
      <c r="D42" s="46" t="s">
        <v>79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80</v>
      </c>
      <c r="B43" s="47">
        <v>0</v>
      </c>
      <c r="C43" s="47">
        <v>0</v>
      </c>
      <c r="D43" s="48" t="s">
        <v>81</v>
      </c>
      <c r="E43" s="47">
        <v>0</v>
      </c>
      <c r="F43" s="47">
        <v>0</v>
      </c>
    </row>
    <row r="44" spans="1:6" x14ac:dyDescent="0.25">
      <c r="A44" s="48" t="s">
        <v>82</v>
      </c>
      <c r="B44" s="47">
        <v>0</v>
      </c>
      <c r="C44" s="47">
        <v>0</v>
      </c>
      <c r="D44" s="48" t="s">
        <v>83</v>
      </c>
      <c r="E44" s="47">
        <v>0</v>
      </c>
      <c r="F44" s="47">
        <v>0</v>
      </c>
    </row>
    <row r="45" spans="1:6" x14ac:dyDescent="0.25">
      <c r="A45" s="48" t="s">
        <v>84</v>
      </c>
      <c r="B45" s="47">
        <v>0</v>
      </c>
      <c r="C45" s="47">
        <v>0</v>
      </c>
      <c r="D45" s="48" t="s">
        <v>85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86</v>
      </c>
      <c r="B47" s="4">
        <f>B9+B17+B25+B31+B37+B38+B41</f>
        <v>37396799.160000004</v>
      </c>
      <c r="C47" s="4">
        <f>C9+C17+C25+C31+C37+C38+C41</f>
        <v>32228827.920000002</v>
      </c>
      <c r="D47" s="2" t="s">
        <v>87</v>
      </c>
      <c r="E47" s="4">
        <f>E9+E19+E23+E26+E27+E31+E38+E42</f>
        <v>5970139.3099999996</v>
      </c>
      <c r="F47" s="4">
        <f>F9+F19+F23+F26+F27+F31+F38+F42</f>
        <v>6824271.3899999997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88</v>
      </c>
      <c r="B49" s="49"/>
      <c r="C49" s="49"/>
      <c r="D49" s="2" t="s">
        <v>89</v>
      </c>
      <c r="E49" s="49"/>
      <c r="F49" s="49"/>
    </row>
    <row r="50" spans="1:6" x14ac:dyDescent="0.25">
      <c r="A50" s="46" t="s">
        <v>90</v>
      </c>
      <c r="B50" s="47">
        <v>0</v>
      </c>
      <c r="C50" s="47">
        <v>0</v>
      </c>
      <c r="D50" s="46" t="s">
        <v>91</v>
      </c>
      <c r="E50" s="47">
        <v>0</v>
      </c>
      <c r="F50" s="47">
        <v>0</v>
      </c>
    </row>
    <row r="51" spans="1:6" x14ac:dyDescent="0.25">
      <c r="A51" s="46" t="s">
        <v>92</v>
      </c>
      <c r="B51" s="47">
        <v>0</v>
      </c>
      <c r="C51" s="47">
        <v>0</v>
      </c>
      <c r="D51" s="46" t="s">
        <v>93</v>
      </c>
      <c r="E51" s="47">
        <v>0</v>
      </c>
      <c r="F51" s="47">
        <v>0</v>
      </c>
    </row>
    <row r="52" spans="1:6" x14ac:dyDescent="0.25">
      <c r="A52" s="46" t="s">
        <v>94</v>
      </c>
      <c r="B52" s="47">
        <v>0</v>
      </c>
      <c r="C52" s="47">
        <v>0</v>
      </c>
      <c r="D52" s="46" t="s">
        <v>95</v>
      </c>
      <c r="E52" s="47">
        <v>0</v>
      </c>
      <c r="F52" s="47">
        <v>0</v>
      </c>
    </row>
    <row r="53" spans="1:6" x14ac:dyDescent="0.25">
      <c r="A53" s="46" t="s">
        <v>96</v>
      </c>
      <c r="B53" s="47">
        <v>36840311.950000003</v>
      </c>
      <c r="C53" s="47">
        <v>36677957.950000003</v>
      </c>
      <c r="D53" s="46" t="s">
        <v>97</v>
      </c>
      <c r="E53" s="47">
        <v>0</v>
      </c>
      <c r="F53" s="47">
        <v>0</v>
      </c>
    </row>
    <row r="54" spans="1:6" x14ac:dyDescent="0.25">
      <c r="A54" s="46" t="s">
        <v>98</v>
      </c>
      <c r="B54" s="47">
        <v>680062.56</v>
      </c>
      <c r="C54" s="47">
        <v>680062.56</v>
      </c>
      <c r="D54" s="46" t="s">
        <v>99</v>
      </c>
      <c r="E54" s="47">
        <v>0</v>
      </c>
      <c r="F54" s="47">
        <v>0</v>
      </c>
    </row>
    <row r="55" spans="1:6" x14ac:dyDescent="0.25">
      <c r="A55" s="46" t="s">
        <v>100</v>
      </c>
      <c r="B55" s="47">
        <v>-25053440.870000001</v>
      </c>
      <c r="C55" s="47">
        <v>-24260240.699999999</v>
      </c>
      <c r="D55" s="50" t="s">
        <v>101</v>
      </c>
      <c r="E55" s="47">
        <v>0</v>
      </c>
      <c r="F55" s="47">
        <v>0</v>
      </c>
    </row>
    <row r="56" spans="1:6" x14ac:dyDescent="0.25">
      <c r="A56" s="46" t="s">
        <v>102</v>
      </c>
      <c r="B56" s="47">
        <v>0</v>
      </c>
      <c r="C56" s="47">
        <v>0</v>
      </c>
      <c r="D56" s="45"/>
      <c r="E56" s="49"/>
      <c r="F56" s="49"/>
    </row>
    <row r="57" spans="1:6" x14ac:dyDescent="0.25">
      <c r="A57" s="46" t="s">
        <v>103</v>
      </c>
      <c r="B57" s="47">
        <v>0</v>
      </c>
      <c r="C57" s="47">
        <v>0</v>
      </c>
      <c r="D57" s="2" t="s">
        <v>104</v>
      </c>
      <c r="E57" s="4">
        <f>SUM(E50:E55)</f>
        <v>0</v>
      </c>
      <c r="F57" s="4">
        <f>SUM(F50:F55)</f>
        <v>0</v>
      </c>
    </row>
    <row r="58" spans="1:6" x14ac:dyDescent="0.25">
      <c r="A58" s="46" t="s">
        <v>105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106</v>
      </c>
      <c r="E59" s="4">
        <f>E47+E57</f>
        <v>5970139.3099999996</v>
      </c>
      <c r="F59" s="4">
        <f>F47+F57</f>
        <v>6824271.3899999997</v>
      </c>
    </row>
    <row r="60" spans="1:6" x14ac:dyDescent="0.25">
      <c r="A60" s="3" t="s">
        <v>107</v>
      </c>
      <c r="B60" s="4">
        <f>SUM(B50:B58)</f>
        <v>12466933.640000004</v>
      </c>
      <c r="C60" s="4">
        <f>SUM(C50:C58)</f>
        <v>13097779.810000006</v>
      </c>
      <c r="D60" s="45"/>
      <c r="E60" s="49"/>
      <c r="F60" s="49"/>
    </row>
    <row r="61" spans="1:6" x14ac:dyDescent="0.25">
      <c r="A61" s="45"/>
      <c r="B61" s="49"/>
      <c r="C61" s="49"/>
      <c r="D61" s="51" t="s">
        <v>108</v>
      </c>
      <c r="E61" s="49"/>
      <c r="F61" s="49"/>
    </row>
    <row r="62" spans="1:6" x14ac:dyDescent="0.25">
      <c r="A62" s="3" t="s">
        <v>109</v>
      </c>
      <c r="B62" s="4">
        <f>SUM(B47+B60)</f>
        <v>49863732.800000012</v>
      </c>
      <c r="C62" s="4">
        <f>SUM(C47+C60)</f>
        <v>45326607.730000004</v>
      </c>
      <c r="D62" s="45"/>
      <c r="E62" s="49"/>
      <c r="F62" s="49"/>
    </row>
    <row r="63" spans="1:6" x14ac:dyDescent="0.25">
      <c r="A63" s="45"/>
      <c r="B63" s="45"/>
      <c r="C63" s="45"/>
      <c r="D63" s="52" t="s">
        <v>110</v>
      </c>
      <c r="E63" s="47">
        <f>SUM(E64:E66)</f>
        <v>216450</v>
      </c>
      <c r="F63" s="47">
        <f>SUM(F64:F66)</f>
        <v>216450</v>
      </c>
    </row>
    <row r="64" spans="1:6" x14ac:dyDescent="0.25">
      <c r="A64" s="45"/>
      <c r="B64" s="45"/>
      <c r="C64" s="45"/>
      <c r="D64" s="46" t="s">
        <v>111</v>
      </c>
      <c r="E64" s="47">
        <v>0</v>
      </c>
      <c r="F64" s="47">
        <v>0</v>
      </c>
    </row>
    <row r="65" spans="1:6" x14ac:dyDescent="0.25">
      <c r="A65" s="45"/>
      <c r="B65" s="45"/>
      <c r="C65" s="45"/>
      <c r="D65" s="50" t="s">
        <v>112</v>
      </c>
      <c r="E65" s="47">
        <v>216450</v>
      </c>
      <c r="F65" s="47">
        <v>216450</v>
      </c>
    </row>
    <row r="66" spans="1:6" x14ac:dyDescent="0.25">
      <c r="A66" s="45"/>
      <c r="B66" s="45"/>
      <c r="C66" s="45"/>
      <c r="D66" s="46" t="s">
        <v>113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114</v>
      </c>
      <c r="E68" s="47">
        <f>SUM(E69:E73)</f>
        <v>43677143.489999995</v>
      </c>
      <c r="F68" s="47">
        <f>SUM(F69:F73)</f>
        <v>38285886.340000004</v>
      </c>
    </row>
    <row r="69" spans="1:6" x14ac:dyDescent="0.25">
      <c r="A69" s="53"/>
      <c r="B69" s="45"/>
      <c r="C69" s="45"/>
      <c r="D69" s="46" t="s">
        <v>115</v>
      </c>
      <c r="E69" s="47">
        <v>5741641.1699999999</v>
      </c>
      <c r="F69" s="47">
        <v>2027671.05</v>
      </c>
    </row>
    <row r="70" spans="1:6" x14ac:dyDescent="0.25">
      <c r="A70" s="53"/>
      <c r="B70" s="45"/>
      <c r="C70" s="45"/>
      <c r="D70" s="46" t="s">
        <v>116</v>
      </c>
      <c r="E70" s="47">
        <v>31644298.239999998</v>
      </c>
      <c r="F70" s="47">
        <v>29967011.210000001</v>
      </c>
    </row>
    <row r="71" spans="1:6" x14ac:dyDescent="0.25">
      <c r="A71" s="53"/>
      <c r="B71" s="45"/>
      <c r="C71" s="45"/>
      <c r="D71" s="46" t="s">
        <v>117</v>
      </c>
      <c r="E71" s="47">
        <v>6291204.0800000001</v>
      </c>
      <c r="F71" s="47">
        <v>6291204.0800000001</v>
      </c>
    </row>
    <row r="72" spans="1:6" x14ac:dyDescent="0.25">
      <c r="A72" s="53"/>
      <c r="B72" s="45"/>
      <c r="C72" s="45"/>
      <c r="D72" s="46" t="s">
        <v>118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119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120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121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122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123</v>
      </c>
      <c r="E79" s="4">
        <f>E63+E68+E75</f>
        <v>43893593.489999995</v>
      </c>
      <c r="F79" s="4">
        <f>F63+F68+F75</f>
        <v>38502336.340000004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124</v>
      </c>
      <c r="E81" s="4">
        <f>E59+E79</f>
        <v>49863732.799999997</v>
      </c>
      <c r="F81" s="4">
        <f>F59+F79</f>
        <v>45326607.730000004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50:F81 E9:F45 B9:C62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52 B32:C36 B47 B12:C12 B14:C14 B16:C19 B21:C30 B38:C46 B56:C62 E12:F15 E17:F17 E19:F40 E42:F64 E66:F68 E72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zoomScale="75" zoomScaleNormal="75" workbookViewId="0">
      <selection activeCell="B14" sqref="B14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0" t="s">
        <v>455</v>
      </c>
      <c r="B1" s="162"/>
      <c r="C1" s="162"/>
      <c r="D1" s="162"/>
      <c r="E1" s="162"/>
      <c r="F1" s="162"/>
      <c r="G1" s="163"/>
    </row>
    <row r="2" spans="1:7" x14ac:dyDescent="0.25">
      <c r="A2" s="182" t="str">
        <f>'Formato 1'!A2</f>
        <v>Comisión Municipal de Cultura Física y Deporte de León, Guanajuato</v>
      </c>
      <c r="B2" s="183"/>
      <c r="C2" s="183"/>
      <c r="D2" s="183"/>
      <c r="E2" s="183"/>
      <c r="F2" s="183"/>
      <c r="G2" s="184"/>
    </row>
    <row r="3" spans="1:7" x14ac:dyDescent="0.25">
      <c r="A3" s="179" t="s">
        <v>456</v>
      </c>
      <c r="B3" s="180"/>
      <c r="C3" s="180"/>
      <c r="D3" s="180"/>
      <c r="E3" s="180"/>
      <c r="F3" s="180"/>
      <c r="G3" s="181"/>
    </row>
    <row r="4" spans="1:7" x14ac:dyDescent="0.25">
      <c r="A4" s="179" t="s">
        <v>3</v>
      </c>
      <c r="B4" s="180"/>
      <c r="C4" s="180"/>
      <c r="D4" s="180"/>
      <c r="E4" s="180"/>
      <c r="F4" s="180"/>
      <c r="G4" s="181"/>
    </row>
    <row r="5" spans="1:7" x14ac:dyDescent="0.25">
      <c r="A5" s="173" t="s">
        <v>457</v>
      </c>
      <c r="B5" s="174"/>
      <c r="C5" s="174"/>
      <c r="D5" s="174"/>
      <c r="E5" s="174"/>
      <c r="F5" s="174"/>
      <c r="G5" s="175"/>
    </row>
    <row r="6" spans="1:7" ht="30" x14ac:dyDescent="0.25">
      <c r="A6" s="139" t="s">
        <v>458</v>
      </c>
      <c r="B6" s="7" t="s">
        <v>631</v>
      </c>
      <c r="C6" s="33" t="s">
        <v>620</v>
      </c>
      <c r="D6" s="33" t="s">
        <v>621</v>
      </c>
      <c r="E6" s="33" t="s">
        <v>622</v>
      </c>
      <c r="F6" s="33" t="s">
        <v>623</v>
      </c>
      <c r="G6" s="33" t="s">
        <v>632</v>
      </c>
    </row>
    <row r="7" spans="1:7" ht="15.75" customHeight="1" x14ac:dyDescent="0.25">
      <c r="A7" s="26" t="s">
        <v>459</v>
      </c>
      <c r="B7" s="119">
        <f>SUM(B8:B19)</f>
        <v>168429557.94999999</v>
      </c>
      <c r="C7" s="119">
        <f t="shared" ref="C7:G7" si="0">SUM(C8:C19)</f>
        <v>175166740.26800001</v>
      </c>
      <c r="D7" s="119">
        <f t="shared" si="0"/>
        <v>182173409.87872002</v>
      </c>
      <c r="E7" s="119">
        <f t="shared" si="0"/>
        <v>189460346.27386883</v>
      </c>
      <c r="F7" s="119">
        <f t="shared" si="0"/>
        <v>197038760.12482357</v>
      </c>
      <c r="G7" s="119">
        <f t="shared" si="0"/>
        <v>204920310.52981651</v>
      </c>
    </row>
    <row r="8" spans="1:7" x14ac:dyDescent="0.25">
      <c r="A8" s="58" t="s">
        <v>460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461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462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463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464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465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466</v>
      </c>
      <c r="B14" s="75">
        <v>101399955.95</v>
      </c>
      <c r="C14" s="75">
        <v>105455954.18800001</v>
      </c>
      <c r="D14" s="75">
        <v>109674192.35552001</v>
      </c>
      <c r="E14" s="75">
        <v>114061160.04974082</v>
      </c>
      <c r="F14" s="75">
        <v>118623606.45173046</v>
      </c>
      <c r="G14" s="75">
        <v>123368550.70979968</v>
      </c>
    </row>
    <row r="15" spans="1:7" x14ac:dyDescent="0.25">
      <c r="A15" s="58" t="s">
        <v>467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468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469</v>
      </c>
      <c r="B17" s="75">
        <v>67029602</v>
      </c>
      <c r="C17" s="75">
        <v>69710786.079999998</v>
      </c>
      <c r="D17" s="75">
        <v>72499217.523200005</v>
      </c>
      <c r="E17" s="75">
        <v>75399186.224128008</v>
      </c>
      <c r="F17" s="75">
        <v>78415153.673093125</v>
      </c>
      <c r="G17" s="75">
        <v>81551759.820016846</v>
      </c>
    </row>
    <row r="18" spans="1:7" x14ac:dyDescent="0.25">
      <c r="A18" s="58" t="s">
        <v>470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471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472</v>
      </c>
      <c r="B20" s="75"/>
      <c r="C20" s="75"/>
      <c r="D20" s="75"/>
      <c r="E20" s="75"/>
      <c r="F20" s="75"/>
      <c r="G20" s="75"/>
    </row>
    <row r="21" spans="1:7" x14ac:dyDescent="0.25">
      <c r="A21" s="3" t="s">
        <v>473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474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475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476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477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478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472</v>
      </c>
      <c r="B27" s="76"/>
      <c r="C27" s="76"/>
      <c r="D27" s="76"/>
      <c r="E27" s="76"/>
      <c r="F27" s="76"/>
      <c r="G27" s="76"/>
    </row>
    <row r="28" spans="1:7" x14ac:dyDescent="0.25">
      <c r="A28" s="3" t="s">
        <v>479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480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472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481</v>
      </c>
      <c r="B31" s="119">
        <f>B21+B7+B28</f>
        <v>168429557.94999999</v>
      </c>
      <c r="C31" s="119">
        <f t="shared" ref="C31:G31" si="3">C21+C7+C28</f>
        <v>175166740.26800001</v>
      </c>
      <c r="D31" s="119">
        <f t="shared" si="3"/>
        <v>182173409.87872002</v>
      </c>
      <c r="E31" s="119">
        <f t="shared" si="3"/>
        <v>189460346.27386883</v>
      </c>
      <c r="F31" s="119">
        <f t="shared" si="3"/>
        <v>197038760.12482357</v>
      </c>
      <c r="G31" s="119">
        <f t="shared" si="3"/>
        <v>204920310.52981651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299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482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301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483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5:B16 B18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E12" sqref="E12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0" t="s">
        <v>484</v>
      </c>
      <c r="B1" s="162"/>
      <c r="C1" s="162"/>
      <c r="D1" s="162"/>
      <c r="E1" s="162"/>
      <c r="F1" s="162"/>
      <c r="G1" s="163"/>
    </row>
    <row r="2" spans="1:7" x14ac:dyDescent="0.25">
      <c r="A2" s="182" t="str">
        <f>'Formato 1'!A2</f>
        <v>Comisión Municipal de Cultura Física y Deporte de León, Guanajuato</v>
      </c>
      <c r="B2" s="183"/>
      <c r="C2" s="183"/>
      <c r="D2" s="183"/>
      <c r="E2" s="183"/>
      <c r="F2" s="183"/>
      <c r="G2" s="184"/>
    </row>
    <row r="3" spans="1:7" x14ac:dyDescent="0.25">
      <c r="A3" s="179" t="s">
        <v>485</v>
      </c>
      <c r="B3" s="180"/>
      <c r="C3" s="180"/>
      <c r="D3" s="180"/>
      <c r="E3" s="180"/>
      <c r="F3" s="180"/>
      <c r="G3" s="181"/>
    </row>
    <row r="4" spans="1:7" x14ac:dyDescent="0.25">
      <c r="A4" s="179" t="s">
        <v>3</v>
      </c>
      <c r="B4" s="180"/>
      <c r="C4" s="180"/>
      <c r="D4" s="180"/>
      <c r="E4" s="180"/>
      <c r="F4" s="180"/>
      <c r="G4" s="181"/>
    </row>
    <row r="5" spans="1:7" x14ac:dyDescent="0.25">
      <c r="A5" s="173" t="s">
        <v>457</v>
      </c>
      <c r="B5" s="174"/>
      <c r="C5" s="174"/>
      <c r="D5" s="174"/>
      <c r="E5" s="174"/>
      <c r="F5" s="174"/>
      <c r="G5" s="175"/>
    </row>
    <row r="6" spans="1:7" ht="30" x14ac:dyDescent="0.25">
      <c r="A6" s="139" t="s">
        <v>458</v>
      </c>
      <c r="B6" s="7" t="s">
        <v>631</v>
      </c>
      <c r="C6" s="33" t="s">
        <v>620</v>
      </c>
      <c r="D6" s="33" t="s">
        <v>621</v>
      </c>
      <c r="E6" s="33" t="s">
        <v>622</v>
      </c>
      <c r="F6" s="33" t="s">
        <v>623</v>
      </c>
      <c r="G6" s="33" t="s">
        <v>632</v>
      </c>
    </row>
    <row r="7" spans="1:7" ht="15.75" customHeight="1" x14ac:dyDescent="0.25">
      <c r="A7" s="26" t="s">
        <v>486</v>
      </c>
      <c r="B7" s="119">
        <f t="shared" ref="B7:G7" si="0">SUM(B8:B16)</f>
        <v>168429557.95000002</v>
      </c>
      <c r="C7" s="119">
        <f t="shared" si="0"/>
        <v>175166740.26800001</v>
      </c>
      <c r="D7" s="119">
        <f t="shared" si="0"/>
        <v>182173409.87872002</v>
      </c>
      <c r="E7" s="119">
        <f t="shared" si="0"/>
        <v>189460346.27386886</v>
      </c>
      <c r="F7" s="119">
        <f t="shared" si="0"/>
        <v>197038760.12482357</v>
      </c>
      <c r="G7" s="119">
        <f t="shared" si="0"/>
        <v>204920310.52981654</v>
      </c>
    </row>
    <row r="8" spans="1:7" x14ac:dyDescent="0.25">
      <c r="A8" s="58" t="s">
        <v>487</v>
      </c>
      <c r="B8" s="75">
        <v>72312536.840000004</v>
      </c>
      <c r="C8" s="75">
        <v>75205038.313600004</v>
      </c>
      <c r="D8" s="75">
        <v>78213239.846144006</v>
      </c>
      <c r="E8" s="75">
        <v>81341769.439989775</v>
      </c>
      <c r="F8" s="75">
        <v>84595440.217589363</v>
      </c>
      <c r="G8" s="75">
        <v>87979257.826292947</v>
      </c>
    </row>
    <row r="9" spans="1:7" ht="15.75" customHeight="1" x14ac:dyDescent="0.25">
      <c r="A9" s="58" t="s">
        <v>488</v>
      </c>
      <c r="B9" s="75">
        <v>19588072.399999999</v>
      </c>
      <c r="C9" s="75">
        <v>20371595.296</v>
      </c>
      <c r="D9" s="75">
        <v>21186459.107840002</v>
      </c>
      <c r="E9" s="75">
        <v>22033917.472153604</v>
      </c>
      <c r="F9" s="75">
        <v>22915274.171039749</v>
      </c>
      <c r="G9" s="75">
        <v>23831885.137881339</v>
      </c>
    </row>
    <row r="10" spans="1:7" x14ac:dyDescent="0.25">
      <c r="A10" s="58" t="s">
        <v>489</v>
      </c>
      <c r="B10" s="75">
        <v>46761555.469999999</v>
      </c>
      <c r="C10" s="75">
        <v>48632017.6888</v>
      </c>
      <c r="D10" s="75">
        <v>50577298.396352001</v>
      </c>
      <c r="E10" s="75">
        <v>52600390.332206085</v>
      </c>
      <c r="F10" s="75">
        <v>54704405.945494331</v>
      </c>
      <c r="G10" s="75">
        <v>56892582.183314107</v>
      </c>
    </row>
    <row r="11" spans="1:7" x14ac:dyDescent="0.25">
      <c r="A11" s="58" t="s">
        <v>490</v>
      </c>
      <c r="B11" s="75">
        <v>28302830.399999999</v>
      </c>
      <c r="C11" s="75">
        <v>29434943.616</v>
      </c>
      <c r="D11" s="75">
        <v>30612341.360640001</v>
      </c>
      <c r="E11" s="75">
        <v>31836835.015065603</v>
      </c>
      <c r="F11" s="75">
        <v>33110308.415668227</v>
      </c>
      <c r="G11" s="75">
        <v>34434720.752294958</v>
      </c>
    </row>
    <row r="12" spans="1:7" x14ac:dyDescent="0.25">
      <c r="A12" s="58" t="s">
        <v>491</v>
      </c>
      <c r="B12" s="75">
        <v>1464562.8399999999</v>
      </c>
      <c r="C12" s="75">
        <v>1523145.3535999998</v>
      </c>
      <c r="D12" s="75">
        <v>1584071.1677439997</v>
      </c>
      <c r="E12" s="75">
        <v>1647434.0144537599</v>
      </c>
      <c r="F12" s="75">
        <v>1713331.3750319104</v>
      </c>
      <c r="G12" s="75">
        <v>1781864.6300331869</v>
      </c>
    </row>
    <row r="13" spans="1:7" x14ac:dyDescent="0.25">
      <c r="A13" s="58" t="s">
        <v>492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493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494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495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496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487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488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489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490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491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492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493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497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495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472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498</v>
      </c>
      <c r="B29" s="119">
        <f>B18+B7</f>
        <v>168429557.95000002</v>
      </c>
      <c r="C29" s="119">
        <f t="shared" ref="C29:G29" si="2">C18+C7</f>
        <v>175166740.26800001</v>
      </c>
      <c r="D29" s="119">
        <f t="shared" si="2"/>
        <v>182173409.87872002</v>
      </c>
      <c r="E29" s="119">
        <f t="shared" si="2"/>
        <v>189460346.27386886</v>
      </c>
      <c r="F29" s="119">
        <f t="shared" si="2"/>
        <v>197038760.12482357</v>
      </c>
      <c r="G29" s="119">
        <f t="shared" si="2"/>
        <v>204920310.52981654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3:G1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zoomScale="75" zoomScaleNormal="75" workbookViewId="0">
      <selection activeCell="D37" sqref="D3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0" t="s">
        <v>499</v>
      </c>
      <c r="B1" s="162"/>
      <c r="C1" s="162"/>
      <c r="D1" s="162"/>
      <c r="E1" s="162"/>
      <c r="F1" s="162"/>
      <c r="G1" s="163"/>
    </row>
    <row r="2" spans="1:7" x14ac:dyDescent="0.25">
      <c r="A2" s="182" t="str">
        <f>'Formato 1'!A2</f>
        <v>Comisión Municipal de Cultura Física y Deporte de León, Guanajuato</v>
      </c>
      <c r="B2" s="183"/>
      <c r="C2" s="183"/>
      <c r="D2" s="183"/>
      <c r="E2" s="183"/>
      <c r="F2" s="183"/>
      <c r="G2" s="184"/>
    </row>
    <row r="3" spans="1:7" x14ac:dyDescent="0.25">
      <c r="A3" s="179" t="s">
        <v>500</v>
      </c>
      <c r="B3" s="180"/>
      <c r="C3" s="180"/>
      <c r="D3" s="180"/>
      <c r="E3" s="180"/>
      <c r="F3" s="180"/>
      <c r="G3" s="181"/>
    </row>
    <row r="4" spans="1:7" x14ac:dyDescent="0.25">
      <c r="A4" s="179" t="s">
        <v>3</v>
      </c>
      <c r="B4" s="180"/>
      <c r="C4" s="180"/>
      <c r="D4" s="180"/>
      <c r="E4" s="180"/>
      <c r="F4" s="180"/>
      <c r="G4" s="181"/>
    </row>
    <row r="5" spans="1:7" x14ac:dyDescent="0.25">
      <c r="A5" s="139" t="s">
        <v>501</v>
      </c>
      <c r="B5" s="7" t="s">
        <v>629</v>
      </c>
      <c r="C5" s="33" t="s">
        <v>628</v>
      </c>
      <c r="D5" s="33" t="s">
        <v>627</v>
      </c>
      <c r="E5" s="33" t="s">
        <v>626</v>
      </c>
      <c r="F5" s="33" t="s">
        <v>625</v>
      </c>
      <c r="G5" s="33" t="s">
        <v>624</v>
      </c>
    </row>
    <row r="6" spans="1:7" ht="15.75" customHeight="1" x14ac:dyDescent="0.25">
      <c r="A6" s="26" t="s">
        <v>502</v>
      </c>
      <c r="B6" s="119">
        <f>SUM(B7:B18)</f>
        <v>89476426.290000007</v>
      </c>
      <c r="C6" s="119">
        <f t="shared" ref="C6:G6" si="0">SUM(C7:C18)</f>
        <v>96170774</v>
      </c>
      <c r="D6" s="119">
        <f t="shared" si="0"/>
        <v>150443808</v>
      </c>
      <c r="E6" s="119">
        <f t="shared" si="0"/>
        <v>195926632.69</v>
      </c>
      <c r="F6" s="119">
        <f t="shared" si="0"/>
        <v>201078239.49000001</v>
      </c>
      <c r="G6" s="119">
        <f t="shared" si="0"/>
        <v>33126414.609999999</v>
      </c>
    </row>
    <row r="7" spans="1:7" x14ac:dyDescent="0.25">
      <c r="A7" s="58" t="s">
        <v>460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461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462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463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464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465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466</v>
      </c>
      <c r="B13" s="75">
        <v>20015316.530000001</v>
      </c>
      <c r="C13" s="75">
        <v>49409247</v>
      </c>
      <c r="D13" s="75">
        <v>65235764</v>
      </c>
      <c r="E13" s="75">
        <v>80392767.510000005</v>
      </c>
      <c r="F13" s="75">
        <v>81200388.540000007</v>
      </c>
      <c r="G13" s="75">
        <v>20100281.629999999</v>
      </c>
    </row>
    <row r="14" spans="1:7" x14ac:dyDescent="0.25">
      <c r="A14" s="58" t="s">
        <v>467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468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469</v>
      </c>
      <c r="B16" s="75">
        <v>69461109.760000005</v>
      </c>
      <c r="C16" s="75">
        <v>46761527</v>
      </c>
      <c r="D16" s="75">
        <v>85208044</v>
      </c>
      <c r="E16" s="75">
        <v>115533865.18000001</v>
      </c>
      <c r="F16" s="75">
        <v>119877850.95</v>
      </c>
      <c r="G16" s="75">
        <v>13026132.98</v>
      </c>
    </row>
    <row r="17" spans="1:7" x14ac:dyDescent="0.25">
      <c r="A17" s="58" t="s">
        <v>470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471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503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25">
      <c r="A21" s="58" t="s">
        <v>474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475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476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477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478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504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297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505</v>
      </c>
      <c r="B30" s="119">
        <f>B20+B6+B27</f>
        <v>89476426.290000007</v>
      </c>
      <c r="C30" s="119">
        <f t="shared" ref="C30:G30" si="3">C20+C6+C27</f>
        <v>96170774</v>
      </c>
      <c r="D30" s="119">
        <f t="shared" si="3"/>
        <v>150443808</v>
      </c>
      <c r="E30" s="119">
        <f t="shared" si="3"/>
        <v>195926632.69</v>
      </c>
      <c r="F30" s="119">
        <f t="shared" si="3"/>
        <v>201078239.49000001</v>
      </c>
      <c r="G30" s="119">
        <f t="shared" si="3"/>
        <v>33126414.609999999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299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482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301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483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506</v>
      </c>
    </row>
    <row r="39" spans="1:7" x14ac:dyDescent="0.25">
      <c r="A39" t="s">
        <v>507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2 B17:G30 F14:G1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G6" sqref="G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0" t="s">
        <v>508</v>
      </c>
      <c r="B1" s="162"/>
      <c r="C1" s="162"/>
      <c r="D1" s="162"/>
      <c r="E1" s="162"/>
      <c r="F1" s="162"/>
      <c r="G1" s="163"/>
    </row>
    <row r="2" spans="1:7" x14ac:dyDescent="0.25">
      <c r="A2" s="182" t="str">
        <f>'Formato 1'!A2</f>
        <v>Comisión Municipal de Cultura Física y Deporte de León, Guanajuato</v>
      </c>
      <c r="B2" s="183"/>
      <c r="C2" s="183"/>
      <c r="D2" s="183"/>
      <c r="E2" s="183"/>
      <c r="F2" s="183"/>
      <c r="G2" s="184"/>
    </row>
    <row r="3" spans="1:7" x14ac:dyDescent="0.25">
      <c r="A3" s="179" t="s">
        <v>509</v>
      </c>
      <c r="B3" s="180"/>
      <c r="C3" s="180"/>
      <c r="D3" s="180"/>
      <c r="E3" s="180"/>
      <c r="F3" s="180"/>
      <c r="G3" s="181"/>
    </row>
    <row r="4" spans="1:7" x14ac:dyDescent="0.25">
      <c r="A4" s="179" t="s">
        <v>3</v>
      </c>
      <c r="B4" s="180"/>
      <c r="C4" s="180"/>
      <c r="D4" s="180"/>
      <c r="E4" s="180"/>
      <c r="F4" s="180"/>
      <c r="G4" s="181"/>
    </row>
    <row r="5" spans="1:7" x14ac:dyDescent="0.25">
      <c r="A5" s="139" t="s">
        <v>501</v>
      </c>
      <c r="B5" s="7" t="s">
        <v>629</v>
      </c>
      <c r="C5" s="33" t="s">
        <v>628</v>
      </c>
      <c r="D5" s="33" t="s">
        <v>627</v>
      </c>
      <c r="E5" s="33" t="s">
        <v>626</v>
      </c>
      <c r="F5" s="33" t="s">
        <v>625</v>
      </c>
      <c r="G5" s="33" t="s">
        <v>624</v>
      </c>
    </row>
    <row r="6" spans="1:7" ht="15.75" customHeight="1" x14ac:dyDescent="0.25">
      <c r="A6" s="26" t="s">
        <v>486</v>
      </c>
      <c r="B6" s="119">
        <f t="shared" ref="B6:G6" si="0">SUM(B7:B15)</f>
        <v>82188284</v>
      </c>
      <c r="C6" s="119">
        <f t="shared" si="0"/>
        <v>92767886.919999987</v>
      </c>
      <c r="D6" s="119">
        <f t="shared" si="0"/>
        <v>141049230.06</v>
      </c>
      <c r="E6" s="119">
        <f t="shared" si="0"/>
        <v>199691933.68000001</v>
      </c>
      <c r="F6" s="119">
        <f t="shared" si="0"/>
        <v>200712916.81999996</v>
      </c>
      <c r="G6" s="119">
        <f t="shared" si="0"/>
        <v>27254153.200000003</v>
      </c>
    </row>
    <row r="7" spans="1:7" x14ac:dyDescent="0.25">
      <c r="A7" s="58" t="s">
        <v>487</v>
      </c>
      <c r="B7" s="75">
        <v>47528694.719999999</v>
      </c>
      <c r="C7" s="75">
        <v>44288999.899999999</v>
      </c>
      <c r="D7" s="75">
        <v>47537383.829999998</v>
      </c>
      <c r="E7" s="75">
        <v>59433571.420000002</v>
      </c>
      <c r="F7" s="75">
        <v>65228299.489999995</v>
      </c>
      <c r="G7" s="75">
        <v>16238769.09</v>
      </c>
    </row>
    <row r="8" spans="1:7" ht="15.75" customHeight="1" x14ac:dyDescent="0.25">
      <c r="A8" s="58" t="s">
        <v>488</v>
      </c>
      <c r="B8" s="75">
        <v>6888846.2599999998</v>
      </c>
      <c r="C8" s="75">
        <v>9196168.1500000004</v>
      </c>
      <c r="D8" s="75">
        <v>18899712.710000001</v>
      </c>
      <c r="E8" s="75">
        <v>26911669.509999998</v>
      </c>
      <c r="F8" s="75">
        <v>18131799.649999999</v>
      </c>
      <c r="G8" s="75">
        <v>2097390.16</v>
      </c>
    </row>
    <row r="9" spans="1:7" x14ac:dyDescent="0.25">
      <c r="A9" s="58" t="s">
        <v>489</v>
      </c>
      <c r="B9" s="75">
        <v>11402676.560000001</v>
      </c>
      <c r="C9" s="75">
        <v>19450653.460000001</v>
      </c>
      <c r="D9" s="75">
        <v>44165432.660000004</v>
      </c>
      <c r="E9" s="75">
        <v>67896741.400000006</v>
      </c>
      <c r="F9" s="75">
        <v>84411406.839999989</v>
      </c>
      <c r="G9" s="75">
        <v>6083901.9500000011</v>
      </c>
    </row>
    <row r="10" spans="1:7" x14ac:dyDescent="0.25">
      <c r="A10" s="58" t="s">
        <v>490</v>
      </c>
      <c r="B10" s="75">
        <v>15940804.99</v>
      </c>
      <c r="C10" s="75">
        <v>17488616.239999998</v>
      </c>
      <c r="D10" s="75">
        <v>27684110.66</v>
      </c>
      <c r="E10" s="75">
        <v>40506628.100000001</v>
      </c>
      <c r="F10" s="75">
        <v>31421514.210000001</v>
      </c>
      <c r="G10" s="75">
        <v>2671738</v>
      </c>
    </row>
    <row r="11" spans="1:7" x14ac:dyDescent="0.25">
      <c r="A11" s="58" t="s">
        <v>491</v>
      </c>
      <c r="B11" s="75">
        <v>427261.47</v>
      </c>
      <c r="C11" s="75">
        <v>2343449.17</v>
      </c>
      <c r="D11" s="75">
        <v>2762590.1999999997</v>
      </c>
      <c r="E11" s="75">
        <v>4943323.25</v>
      </c>
      <c r="F11" s="75">
        <v>1519896.63</v>
      </c>
      <c r="G11" s="75">
        <v>162354</v>
      </c>
    </row>
    <row r="12" spans="1:7" x14ac:dyDescent="0.25">
      <c r="A12" s="58" t="s">
        <v>492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493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494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495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496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25">
      <c r="A18" s="58" t="s">
        <v>487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488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489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490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491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492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493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497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495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472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498</v>
      </c>
      <c r="B28" s="119">
        <f>B17+B6</f>
        <v>82188284</v>
      </c>
      <c r="C28" s="119">
        <f t="shared" ref="C28:G28" si="2">C17+C6</f>
        <v>92767886.919999987</v>
      </c>
      <c r="D28" s="119">
        <f t="shared" si="2"/>
        <v>141049230.06</v>
      </c>
      <c r="E28" s="119">
        <f t="shared" si="2"/>
        <v>199691933.68000001</v>
      </c>
      <c r="F28" s="119">
        <f t="shared" si="2"/>
        <v>200712916.81999996</v>
      </c>
      <c r="G28" s="119">
        <f t="shared" si="2"/>
        <v>27254153.200000003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510</v>
      </c>
    </row>
    <row r="32" spans="1:7" x14ac:dyDescent="0.25">
      <c r="A32" t="s">
        <v>511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2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zoomScale="75" zoomScaleNormal="75" workbookViewId="0">
      <selection activeCell="A3" sqref="A3:F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70" t="s">
        <v>512</v>
      </c>
      <c r="B1" s="162"/>
      <c r="C1" s="162"/>
      <c r="D1" s="162"/>
      <c r="E1" s="162"/>
      <c r="F1" s="162"/>
    </row>
    <row r="2" spans="1:6" x14ac:dyDescent="0.25">
      <c r="A2" s="182" t="str">
        <f>'Formato 1'!A2</f>
        <v>Comisión Municipal de Cultura Física y Deporte de León, Guanajuato</v>
      </c>
      <c r="B2" s="183"/>
      <c r="C2" s="183"/>
      <c r="D2" s="183"/>
      <c r="E2" s="183"/>
      <c r="F2" s="184"/>
    </row>
    <row r="3" spans="1:6" x14ac:dyDescent="0.25">
      <c r="A3" s="179" t="s">
        <v>513</v>
      </c>
      <c r="B3" s="180"/>
      <c r="C3" s="180"/>
      <c r="D3" s="180"/>
      <c r="E3" s="180"/>
      <c r="F3" s="181"/>
    </row>
    <row r="4" spans="1:6" ht="30" x14ac:dyDescent="0.25">
      <c r="A4" s="139" t="s">
        <v>501</v>
      </c>
      <c r="B4" s="7" t="s">
        <v>514</v>
      </c>
      <c r="C4" s="33" t="s">
        <v>515</v>
      </c>
      <c r="D4" s="33" t="s">
        <v>516</v>
      </c>
      <c r="E4" s="33" t="s">
        <v>517</v>
      </c>
      <c r="F4" s="33" t="s">
        <v>518</v>
      </c>
    </row>
    <row r="5" spans="1:6" ht="15.75" customHeight="1" x14ac:dyDescent="0.25">
      <c r="A5" s="143" t="s">
        <v>519</v>
      </c>
      <c r="B5" s="148"/>
      <c r="C5" s="148"/>
      <c r="D5" s="148"/>
      <c r="E5" s="148"/>
      <c r="F5" s="148"/>
    </row>
    <row r="6" spans="1:6" ht="30" x14ac:dyDescent="0.25">
      <c r="A6" s="146" t="s">
        <v>520</v>
      </c>
      <c r="B6" s="160" t="s">
        <v>630</v>
      </c>
      <c r="C6" s="145"/>
      <c r="D6" s="145"/>
      <c r="E6" s="145"/>
      <c r="F6" s="145"/>
    </row>
    <row r="7" spans="1:6" ht="15.75" customHeight="1" x14ac:dyDescent="0.25">
      <c r="A7" s="146" t="s">
        <v>521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522</v>
      </c>
      <c r="B9" s="145"/>
      <c r="C9" s="145"/>
      <c r="D9" s="145"/>
      <c r="E9" s="145"/>
      <c r="F9" s="145"/>
    </row>
    <row r="10" spans="1:6" x14ac:dyDescent="0.25">
      <c r="A10" s="146" t="s">
        <v>523</v>
      </c>
      <c r="B10" s="155"/>
      <c r="C10" s="155"/>
      <c r="D10" s="155"/>
      <c r="E10" s="155"/>
      <c r="F10" s="155"/>
    </row>
    <row r="11" spans="1:6" x14ac:dyDescent="0.25">
      <c r="A11" s="67" t="s">
        <v>524</v>
      </c>
      <c r="B11" s="155"/>
      <c r="C11" s="155"/>
      <c r="D11" s="155"/>
      <c r="E11" s="155"/>
      <c r="F11" s="155"/>
    </row>
    <row r="12" spans="1:6" x14ac:dyDescent="0.25">
      <c r="A12" s="67" t="s">
        <v>525</v>
      </c>
      <c r="B12" s="155"/>
      <c r="C12" s="155"/>
      <c r="D12" s="155"/>
      <c r="E12" s="155"/>
      <c r="F12" s="155"/>
    </row>
    <row r="13" spans="1:6" x14ac:dyDescent="0.25">
      <c r="A13" s="67" t="s">
        <v>526</v>
      </c>
      <c r="B13" s="155"/>
      <c r="C13" s="155"/>
      <c r="D13" s="155"/>
      <c r="E13" s="155"/>
      <c r="F13" s="155"/>
    </row>
    <row r="14" spans="1:6" x14ac:dyDescent="0.25">
      <c r="A14" s="146" t="s">
        <v>527</v>
      </c>
      <c r="B14" s="155"/>
      <c r="C14" s="155"/>
      <c r="D14" s="155"/>
      <c r="E14" s="155"/>
      <c r="F14" s="155"/>
    </row>
    <row r="15" spans="1:6" x14ac:dyDescent="0.25">
      <c r="A15" s="67" t="s">
        <v>524</v>
      </c>
      <c r="B15" s="155"/>
      <c r="C15" s="155"/>
      <c r="D15" s="155"/>
      <c r="E15" s="155"/>
      <c r="F15" s="155"/>
    </row>
    <row r="16" spans="1:6" x14ac:dyDescent="0.25">
      <c r="A16" s="67" t="s">
        <v>525</v>
      </c>
      <c r="B16" s="156"/>
      <c r="C16" s="156"/>
      <c r="D16" s="156"/>
      <c r="E16" s="156"/>
      <c r="F16" s="156"/>
    </row>
    <row r="17" spans="1:6" x14ac:dyDescent="0.25">
      <c r="A17" s="67" t="s">
        <v>526</v>
      </c>
      <c r="B17" s="157"/>
      <c r="C17" s="157"/>
      <c r="D17" s="157"/>
      <c r="E17" s="157"/>
      <c r="F17" s="157"/>
    </row>
    <row r="18" spans="1:6" x14ac:dyDescent="0.25">
      <c r="A18" s="146" t="s">
        <v>528</v>
      </c>
      <c r="B18" s="157"/>
      <c r="C18" s="157"/>
      <c r="D18" s="157"/>
      <c r="E18" s="157"/>
      <c r="F18" s="157"/>
    </row>
    <row r="19" spans="1:6" x14ac:dyDescent="0.25">
      <c r="A19" s="146" t="s">
        <v>529</v>
      </c>
      <c r="B19" s="157"/>
      <c r="C19" s="157"/>
      <c r="D19" s="157"/>
      <c r="E19" s="157"/>
      <c r="F19" s="157"/>
    </row>
    <row r="20" spans="1:6" x14ac:dyDescent="0.25">
      <c r="A20" s="146" t="s">
        <v>530</v>
      </c>
      <c r="B20" s="158"/>
      <c r="C20" s="158"/>
      <c r="D20" s="158"/>
      <c r="E20" s="158"/>
      <c r="F20" s="158"/>
    </row>
    <row r="21" spans="1:6" x14ac:dyDescent="0.25">
      <c r="A21" s="146" t="s">
        <v>531</v>
      </c>
      <c r="B21" s="158"/>
      <c r="C21" s="158"/>
      <c r="D21" s="158"/>
      <c r="E21" s="158"/>
      <c r="F21" s="158"/>
    </row>
    <row r="22" spans="1:6" x14ac:dyDescent="0.25">
      <c r="A22" s="146" t="s">
        <v>532</v>
      </c>
      <c r="B22" s="158"/>
      <c r="C22" s="158"/>
      <c r="D22" s="158"/>
      <c r="E22" s="158"/>
      <c r="F22" s="158"/>
    </row>
    <row r="23" spans="1:6" x14ac:dyDescent="0.25">
      <c r="A23" s="146" t="s">
        <v>533</v>
      </c>
      <c r="B23" s="158"/>
      <c r="C23" s="158"/>
      <c r="D23" s="158"/>
      <c r="E23" s="158"/>
      <c r="F23" s="158"/>
    </row>
    <row r="24" spans="1:6" x14ac:dyDescent="0.25">
      <c r="A24" s="146" t="s">
        <v>534</v>
      </c>
      <c r="B24" s="150"/>
      <c r="C24" s="150"/>
      <c r="D24" s="150"/>
      <c r="E24" s="150"/>
      <c r="F24" s="150"/>
    </row>
    <row r="25" spans="1:6" x14ac:dyDescent="0.25">
      <c r="A25" s="146" t="s">
        <v>535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536</v>
      </c>
      <c r="B27" s="149"/>
      <c r="C27" s="149"/>
      <c r="D27" s="149"/>
      <c r="E27" s="149"/>
      <c r="F27" s="149"/>
    </row>
    <row r="28" spans="1:6" x14ac:dyDescent="0.25">
      <c r="A28" s="146" t="s">
        <v>537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538</v>
      </c>
      <c r="B30" s="53"/>
      <c r="C30" s="53"/>
      <c r="D30" s="53"/>
      <c r="E30" s="53"/>
      <c r="F30" s="53"/>
    </row>
    <row r="31" spans="1:6" x14ac:dyDescent="0.25">
      <c r="A31" s="154" t="s">
        <v>523</v>
      </c>
      <c r="B31" s="91"/>
      <c r="C31" s="91"/>
      <c r="D31" s="91"/>
      <c r="E31" s="91"/>
      <c r="F31" s="91"/>
    </row>
    <row r="32" spans="1:6" x14ac:dyDescent="0.25">
      <c r="A32" s="154" t="s">
        <v>527</v>
      </c>
      <c r="B32" s="91"/>
      <c r="C32" s="91"/>
      <c r="D32" s="91"/>
      <c r="E32" s="91"/>
      <c r="F32" s="91"/>
    </row>
    <row r="33" spans="1:6" x14ac:dyDescent="0.25">
      <c r="A33" s="154" t="s">
        <v>539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540</v>
      </c>
      <c r="B35" s="53"/>
      <c r="C35" s="53"/>
      <c r="D35" s="53"/>
      <c r="E35" s="53"/>
      <c r="F35" s="53"/>
    </row>
    <row r="36" spans="1:6" x14ac:dyDescent="0.25">
      <c r="A36" s="154" t="s">
        <v>541</v>
      </c>
      <c r="B36" s="53"/>
      <c r="C36" s="53"/>
      <c r="D36" s="53"/>
      <c r="E36" s="53"/>
      <c r="F36" s="53"/>
    </row>
    <row r="37" spans="1:6" x14ac:dyDescent="0.25">
      <c r="A37" s="154" t="s">
        <v>542</v>
      </c>
      <c r="B37" s="53"/>
      <c r="C37" s="53"/>
      <c r="D37" s="53"/>
      <c r="E37" s="53"/>
      <c r="F37" s="53"/>
    </row>
    <row r="38" spans="1:6" x14ac:dyDescent="0.25">
      <c r="A38" s="154" t="s">
        <v>543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544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545</v>
      </c>
      <c r="B42" s="53"/>
      <c r="C42" s="53"/>
      <c r="D42" s="53"/>
      <c r="E42" s="53"/>
      <c r="F42" s="53"/>
    </row>
    <row r="43" spans="1:6" x14ac:dyDescent="0.25">
      <c r="A43" s="154" t="s">
        <v>546</v>
      </c>
      <c r="B43" s="91"/>
      <c r="C43" s="91"/>
      <c r="D43" s="91"/>
      <c r="E43" s="91"/>
      <c r="F43" s="91"/>
    </row>
    <row r="44" spans="1:6" x14ac:dyDescent="0.25">
      <c r="A44" s="154" t="s">
        <v>547</v>
      </c>
      <c r="B44" s="91"/>
      <c r="C44" s="91"/>
      <c r="D44" s="91"/>
      <c r="E44" s="91"/>
      <c r="F44" s="91"/>
    </row>
    <row r="45" spans="1:6" x14ac:dyDescent="0.25">
      <c r="A45" s="154" t="s">
        <v>548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549</v>
      </c>
      <c r="B47" s="53"/>
      <c r="C47" s="53"/>
      <c r="D47" s="53"/>
      <c r="E47" s="53"/>
      <c r="F47" s="53"/>
    </row>
    <row r="48" spans="1:6" x14ac:dyDescent="0.25">
      <c r="A48" s="154" t="s">
        <v>547</v>
      </c>
      <c r="B48" s="91"/>
      <c r="C48" s="91"/>
      <c r="D48" s="91"/>
      <c r="E48" s="91"/>
      <c r="F48" s="91"/>
    </row>
    <row r="49" spans="1:6" x14ac:dyDescent="0.25">
      <c r="A49" s="154" t="s">
        <v>548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550</v>
      </c>
      <c r="B51" s="53"/>
      <c r="C51" s="53"/>
      <c r="D51" s="53"/>
      <c r="E51" s="53"/>
      <c r="F51" s="53"/>
    </row>
    <row r="52" spans="1:6" x14ac:dyDescent="0.25">
      <c r="A52" s="154" t="s">
        <v>547</v>
      </c>
      <c r="B52" s="91"/>
      <c r="C52" s="91"/>
      <c r="D52" s="91"/>
      <c r="E52" s="91"/>
      <c r="F52" s="91"/>
    </row>
    <row r="53" spans="1:6" x14ac:dyDescent="0.25">
      <c r="A53" s="154" t="s">
        <v>548</v>
      </c>
      <c r="B53" s="91"/>
      <c r="C53" s="91"/>
      <c r="D53" s="91"/>
      <c r="E53" s="91"/>
      <c r="F53" s="91"/>
    </row>
    <row r="54" spans="1:6" x14ac:dyDescent="0.25">
      <c r="A54" s="154" t="s">
        <v>551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552</v>
      </c>
      <c r="B56" s="53"/>
      <c r="C56" s="53"/>
      <c r="D56" s="53"/>
      <c r="E56" s="53"/>
      <c r="F56" s="53"/>
    </row>
    <row r="57" spans="1:6" x14ac:dyDescent="0.25">
      <c r="A57" s="154" t="s">
        <v>547</v>
      </c>
      <c r="B57" s="91"/>
      <c r="C57" s="91"/>
      <c r="D57" s="91"/>
      <c r="E57" s="91"/>
      <c r="F57" s="91"/>
    </row>
    <row r="58" spans="1:6" x14ac:dyDescent="0.25">
      <c r="A58" s="154" t="s">
        <v>548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553</v>
      </c>
      <c r="B60" s="53"/>
      <c r="C60" s="53"/>
      <c r="D60" s="53"/>
      <c r="E60" s="53"/>
      <c r="F60" s="53"/>
    </row>
    <row r="61" spans="1:6" x14ac:dyDescent="0.25">
      <c r="A61" s="154" t="s">
        <v>554</v>
      </c>
      <c r="B61" s="141"/>
      <c r="C61" s="141"/>
      <c r="D61" s="141"/>
      <c r="E61" s="141"/>
      <c r="F61" s="141"/>
    </row>
    <row r="62" spans="1:6" x14ac:dyDescent="0.25">
      <c r="A62" s="154" t="s">
        <v>555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556</v>
      </c>
      <c r="B64" s="141"/>
      <c r="C64" s="141"/>
      <c r="D64" s="141"/>
      <c r="E64" s="141"/>
      <c r="F64" s="141"/>
    </row>
    <row r="65" spans="1:6" x14ac:dyDescent="0.25">
      <c r="A65" s="154" t="s">
        <v>557</v>
      </c>
      <c r="B65" s="141"/>
      <c r="C65" s="141"/>
      <c r="D65" s="141"/>
      <c r="E65" s="141"/>
      <c r="F65" s="141"/>
    </row>
    <row r="66" spans="1:6" x14ac:dyDescent="0.25">
      <c r="A66" s="154" t="s">
        <v>558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87" t="s">
        <v>455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Comisión Municipal de Cultura Física y Deporte de León, Guanajuato</v>
      </c>
      <c r="B2" s="129"/>
      <c r="C2" s="129"/>
      <c r="D2" s="129"/>
      <c r="E2" s="129"/>
      <c r="F2" s="129"/>
      <c r="G2" s="130"/>
    </row>
    <row r="3" spans="1:7" x14ac:dyDescent="0.25">
      <c r="A3" s="131" t="s">
        <v>456</v>
      </c>
      <c r="B3" s="132"/>
      <c r="C3" s="132"/>
      <c r="D3" s="132"/>
      <c r="E3" s="132"/>
      <c r="F3" s="132"/>
      <c r="G3" s="133"/>
    </row>
    <row r="4" spans="1:7" x14ac:dyDescent="0.25">
      <c r="A4" s="131" t="s">
        <v>3</v>
      </c>
      <c r="B4" s="132"/>
      <c r="C4" s="132"/>
      <c r="D4" s="132"/>
      <c r="E4" s="132"/>
      <c r="F4" s="132"/>
      <c r="G4" s="133"/>
    </row>
    <row r="5" spans="1:7" x14ac:dyDescent="0.25">
      <c r="A5" s="131" t="s">
        <v>457</v>
      </c>
      <c r="B5" s="132"/>
      <c r="C5" s="132"/>
      <c r="D5" s="132"/>
      <c r="E5" s="132"/>
      <c r="F5" s="132"/>
      <c r="G5" s="133"/>
    </row>
    <row r="6" spans="1:7" x14ac:dyDescent="0.25">
      <c r="A6" s="185" t="s">
        <v>501</v>
      </c>
      <c r="B6" s="36">
        <v>2022</v>
      </c>
      <c r="C6" s="185">
        <f>+B6+1</f>
        <v>2023</v>
      </c>
      <c r="D6" s="185">
        <f>+C6+1</f>
        <v>2024</v>
      </c>
      <c r="E6" s="185">
        <f>+D6+1</f>
        <v>2025</v>
      </c>
      <c r="F6" s="185">
        <f>+E6+1</f>
        <v>2026</v>
      </c>
      <c r="G6" s="185">
        <f>+F6+1</f>
        <v>2027</v>
      </c>
    </row>
    <row r="7" spans="1:7" ht="83.25" customHeight="1" x14ac:dyDescent="0.25">
      <c r="A7" s="186"/>
      <c r="B7" s="70" t="s">
        <v>559</v>
      </c>
      <c r="C7" s="186"/>
      <c r="D7" s="186"/>
      <c r="E7" s="186"/>
      <c r="F7" s="186"/>
      <c r="G7" s="186"/>
    </row>
    <row r="8" spans="1:7" ht="30" x14ac:dyDescent="0.25">
      <c r="A8" s="71" t="s">
        <v>502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242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243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244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560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246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247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561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562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563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267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564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503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565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566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567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293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294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504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297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568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299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482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301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569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88" t="s">
        <v>484</v>
      </c>
      <c r="B1" s="188"/>
      <c r="C1" s="188"/>
      <c r="D1" s="188"/>
      <c r="E1" s="188"/>
      <c r="F1" s="188"/>
      <c r="G1" s="188"/>
    </row>
    <row r="2" spans="1:7" x14ac:dyDescent="0.25">
      <c r="A2" s="128" t="str">
        <f>'Formato 1'!A2</f>
        <v>Comisión Municipal de Cultura Física y Deporte de León, Guanajuato</v>
      </c>
      <c r="B2" s="129"/>
      <c r="C2" s="129"/>
      <c r="D2" s="129"/>
      <c r="E2" s="129"/>
      <c r="F2" s="129"/>
      <c r="G2" s="130"/>
    </row>
    <row r="3" spans="1:7" x14ac:dyDescent="0.25">
      <c r="A3" s="113" t="s">
        <v>485</v>
      </c>
      <c r="B3" s="114"/>
      <c r="C3" s="114"/>
      <c r="D3" s="114"/>
      <c r="E3" s="114"/>
      <c r="F3" s="114"/>
      <c r="G3" s="115"/>
    </row>
    <row r="4" spans="1:7" x14ac:dyDescent="0.25">
      <c r="A4" s="113" t="s">
        <v>3</v>
      </c>
      <c r="B4" s="114"/>
      <c r="C4" s="114"/>
      <c r="D4" s="114"/>
      <c r="E4" s="114"/>
      <c r="F4" s="114"/>
      <c r="G4" s="115"/>
    </row>
    <row r="5" spans="1:7" x14ac:dyDescent="0.25">
      <c r="A5" s="113" t="s">
        <v>457</v>
      </c>
      <c r="B5" s="114"/>
      <c r="C5" s="114"/>
      <c r="D5" s="114"/>
      <c r="E5" s="114"/>
      <c r="F5" s="114"/>
      <c r="G5" s="115"/>
    </row>
    <row r="6" spans="1:7" x14ac:dyDescent="0.25">
      <c r="A6" s="189" t="s">
        <v>570</v>
      </c>
      <c r="B6" s="36">
        <v>2022</v>
      </c>
      <c r="C6" s="185">
        <f>+B6+1</f>
        <v>2023</v>
      </c>
      <c r="D6" s="185">
        <f>+C6+1</f>
        <v>2024</v>
      </c>
      <c r="E6" s="185">
        <f>+D6+1</f>
        <v>2025</v>
      </c>
      <c r="F6" s="185">
        <f>+E6+1</f>
        <v>2026</v>
      </c>
      <c r="G6" s="185">
        <f>+F6+1</f>
        <v>2027</v>
      </c>
    </row>
    <row r="7" spans="1:7" ht="57.75" customHeight="1" x14ac:dyDescent="0.25">
      <c r="A7" s="190"/>
      <c r="B7" s="37" t="s">
        <v>559</v>
      </c>
      <c r="C7" s="186"/>
      <c r="D7" s="186"/>
      <c r="E7" s="186"/>
      <c r="F7" s="186"/>
      <c r="G7" s="186"/>
    </row>
    <row r="8" spans="1:7" x14ac:dyDescent="0.25">
      <c r="A8" s="26" t="s">
        <v>486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571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572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489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490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573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492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493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494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495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496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571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572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489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490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573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492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493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497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495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498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88" t="s">
        <v>499</v>
      </c>
      <c r="B1" s="188"/>
      <c r="C1" s="188"/>
      <c r="D1" s="188"/>
      <c r="E1" s="188"/>
      <c r="F1" s="188"/>
      <c r="G1" s="188"/>
    </row>
    <row r="2" spans="1:7" x14ac:dyDescent="0.25">
      <c r="A2" s="128" t="str">
        <f>'Formato 1'!A2</f>
        <v>Comisión Municipal de Cultura Física y Deporte de León, Guanajuato</v>
      </c>
      <c r="B2" s="129"/>
      <c r="C2" s="129"/>
      <c r="D2" s="129"/>
      <c r="E2" s="129"/>
      <c r="F2" s="129"/>
      <c r="G2" s="130"/>
    </row>
    <row r="3" spans="1:7" x14ac:dyDescent="0.25">
      <c r="A3" s="113" t="s">
        <v>500</v>
      </c>
      <c r="B3" s="114"/>
      <c r="C3" s="114"/>
      <c r="D3" s="114"/>
      <c r="E3" s="114"/>
      <c r="F3" s="114"/>
      <c r="G3" s="115"/>
    </row>
    <row r="4" spans="1:7" x14ac:dyDescent="0.25">
      <c r="A4" s="116" t="s">
        <v>3</v>
      </c>
      <c r="B4" s="117"/>
      <c r="C4" s="117"/>
      <c r="D4" s="117"/>
      <c r="E4" s="117"/>
      <c r="F4" s="117"/>
      <c r="G4" s="118"/>
    </row>
    <row r="5" spans="1:7" x14ac:dyDescent="0.25">
      <c r="A5" s="192" t="s">
        <v>501</v>
      </c>
      <c r="B5" s="193">
        <v>2017</v>
      </c>
      <c r="C5" s="193">
        <f>+B5+1</f>
        <v>2018</v>
      </c>
      <c r="D5" s="193">
        <f>+C5+1</f>
        <v>2019</v>
      </c>
      <c r="E5" s="193">
        <f>+D5+1</f>
        <v>2020</v>
      </c>
      <c r="F5" s="193">
        <f>+E5+1</f>
        <v>2021</v>
      </c>
      <c r="G5" s="36">
        <f>+F5+1</f>
        <v>2022</v>
      </c>
    </row>
    <row r="6" spans="1:7" ht="32.25" x14ac:dyDescent="0.25">
      <c r="A6" s="169"/>
      <c r="B6" s="194"/>
      <c r="C6" s="194"/>
      <c r="D6" s="194"/>
      <c r="E6" s="194"/>
      <c r="F6" s="194"/>
      <c r="G6" s="37" t="s">
        <v>574</v>
      </c>
    </row>
    <row r="7" spans="1:7" x14ac:dyDescent="0.25">
      <c r="A7" s="62" t="s">
        <v>502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575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576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462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463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577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578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466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467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579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469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580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581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503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582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583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476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477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584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504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297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505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299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482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585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483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91" t="s">
        <v>586</v>
      </c>
      <c r="B39" s="191"/>
      <c r="C39" s="191"/>
      <c r="D39" s="191"/>
      <c r="E39" s="191"/>
      <c r="F39" s="191"/>
      <c r="G39" s="191"/>
    </row>
    <row r="40" spans="1:7" x14ac:dyDescent="0.25">
      <c r="A40" s="191" t="s">
        <v>587</v>
      </c>
      <c r="B40" s="191"/>
      <c r="C40" s="191"/>
      <c r="D40" s="191"/>
      <c r="E40" s="191"/>
      <c r="F40" s="191"/>
      <c r="G40" s="19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88" t="s">
        <v>508</v>
      </c>
      <c r="B1" s="188"/>
      <c r="C1" s="188"/>
      <c r="D1" s="188"/>
      <c r="E1" s="188"/>
      <c r="F1" s="188"/>
      <c r="G1" s="188"/>
    </row>
    <row r="2" spans="1:7" x14ac:dyDescent="0.25">
      <c r="A2" s="128" t="str">
        <f>'Formato 1'!A2</f>
        <v>Comisión Municipal de Cultura Física y Deporte de León, Guanajuato</v>
      </c>
      <c r="B2" s="129"/>
      <c r="C2" s="129"/>
      <c r="D2" s="129"/>
      <c r="E2" s="129"/>
      <c r="F2" s="129"/>
      <c r="G2" s="130"/>
    </row>
    <row r="3" spans="1:7" x14ac:dyDescent="0.25">
      <c r="A3" s="113" t="s">
        <v>509</v>
      </c>
      <c r="B3" s="114"/>
      <c r="C3" s="114"/>
      <c r="D3" s="114"/>
      <c r="E3" s="114"/>
      <c r="F3" s="114"/>
      <c r="G3" s="115"/>
    </row>
    <row r="4" spans="1:7" x14ac:dyDescent="0.25">
      <c r="A4" s="116" t="s">
        <v>3</v>
      </c>
      <c r="B4" s="117"/>
      <c r="C4" s="117"/>
      <c r="D4" s="117"/>
      <c r="E4" s="117"/>
      <c r="F4" s="117"/>
      <c r="G4" s="118"/>
    </row>
    <row r="5" spans="1:7" x14ac:dyDescent="0.25">
      <c r="A5" s="195" t="s">
        <v>570</v>
      </c>
      <c r="B5" s="193">
        <v>2017</v>
      </c>
      <c r="C5" s="193">
        <f>+B5+1</f>
        <v>2018</v>
      </c>
      <c r="D5" s="193">
        <f>+C5+1</f>
        <v>2019</v>
      </c>
      <c r="E5" s="193">
        <f>+D5+1</f>
        <v>2020</v>
      </c>
      <c r="F5" s="193">
        <f>+E5+1</f>
        <v>2021</v>
      </c>
      <c r="G5" s="36">
        <v>2022</v>
      </c>
    </row>
    <row r="6" spans="1:7" ht="48.75" customHeight="1" x14ac:dyDescent="0.25">
      <c r="A6" s="196"/>
      <c r="B6" s="194"/>
      <c r="C6" s="194"/>
      <c r="D6" s="194"/>
      <c r="E6" s="194"/>
      <c r="F6" s="194"/>
      <c r="G6" s="37" t="s">
        <v>588</v>
      </c>
    </row>
    <row r="7" spans="1:7" x14ac:dyDescent="0.25">
      <c r="A7" s="26" t="s">
        <v>486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571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572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489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490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573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492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493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494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495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496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571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572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489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490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573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492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493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497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495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589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91" t="s">
        <v>586</v>
      </c>
      <c r="B32" s="191"/>
      <c r="C32" s="191"/>
      <c r="D32" s="191"/>
      <c r="E32" s="191"/>
      <c r="F32" s="191"/>
      <c r="G32" s="191"/>
    </row>
    <row r="33" spans="1:7" x14ac:dyDescent="0.25">
      <c r="A33" s="191" t="s">
        <v>587</v>
      </c>
      <c r="B33" s="191"/>
      <c r="C33" s="191"/>
      <c r="D33" s="191"/>
      <c r="E33" s="191"/>
      <c r="F33" s="191"/>
      <c r="G33" s="19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197" t="s">
        <v>512</v>
      </c>
      <c r="B1" s="197"/>
      <c r="C1" s="197"/>
      <c r="D1" s="197"/>
      <c r="E1" s="197"/>
      <c r="F1" s="197"/>
    </row>
    <row r="2" spans="1:6" ht="20.100000000000001" customHeight="1" x14ac:dyDescent="0.25">
      <c r="A2" s="110" t="str">
        <f>'Formato 1'!A2</f>
        <v>Comisión Municipal de Cultura Física y Deporte de León, Guanajuato</v>
      </c>
      <c r="B2" s="134"/>
      <c r="C2" s="134"/>
      <c r="D2" s="134"/>
      <c r="E2" s="134"/>
      <c r="F2" s="135"/>
    </row>
    <row r="3" spans="1:6" ht="29.25" customHeight="1" x14ac:dyDescent="0.25">
      <c r="A3" s="136" t="s">
        <v>513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514</v>
      </c>
      <c r="C4" s="121" t="s">
        <v>515</v>
      </c>
      <c r="D4" s="121" t="s">
        <v>516</v>
      </c>
      <c r="E4" s="121" t="s">
        <v>517</v>
      </c>
      <c r="F4" s="121" t="s">
        <v>518</v>
      </c>
    </row>
    <row r="5" spans="1:6" ht="12.75" customHeight="1" x14ac:dyDescent="0.25">
      <c r="A5" s="18" t="s">
        <v>519</v>
      </c>
      <c r="B5" s="53"/>
      <c r="C5" s="53"/>
      <c r="D5" s="53"/>
      <c r="E5" s="53"/>
      <c r="F5" s="53"/>
    </row>
    <row r="6" spans="1:6" ht="30" x14ac:dyDescent="0.25">
      <c r="A6" s="59" t="s">
        <v>520</v>
      </c>
      <c r="B6" s="60"/>
      <c r="C6" s="60"/>
      <c r="D6" s="60"/>
      <c r="E6" s="60"/>
      <c r="F6" s="60"/>
    </row>
    <row r="7" spans="1:6" ht="15" x14ac:dyDescent="0.25">
      <c r="A7" s="59" t="s">
        <v>521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522</v>
      </c>
      <c r="B9" s="45"/>
      <c r="C9" s="45"/>
      <c r="D9" s="45"/>
      <c r="E9" s="45"/>
      <c r="F9" s="45"/>
    </row>
    <row r="10" spans="1:6" ht="15" x14ac:dyDescent="0.25">
      <c r="A10" s="59" t="s">
        <v>523</v>
      </c>
      <c r="B10" s="60"/>
      <c r="C10" s="60"/>
      <c r="D10" s="60"/>
      <c r="E10" s="60"/>
      <c r="F10" s="60"/>
    </row>
    <row r="11" spans="1:6" ht="15" x14ac:dyDescent="0.25">
      <c r="A11" s="80" t="s">
        <v>524</v>
      </c>
      <c r="B11" s="60"/>
      <c r="C11" s="60"/>
      <c r="D11" s="60"/>
      <c r="E11" s="60"/>
      <c r="F11" s="60"/>
    </row>
    <row r="12" spans="1:6" ht="15" x14ac:dyDescent="0.25">
      <c r="A12" s="80" t="s">
        <v>525</v>
      </c>
      <c r="B12" s="60"/>
      <c r="C12" s="60"/>
      <c r="D12" s="60"/>
      <c r="E12" s="60"/>
      <c r="F12" s="60"/>
    </row>
    <row r="13" spans="1:6" ht="15" x14ac:dyDescent="0.25">
      <c r="A13" s="80" t="s">
        <v>526</v>
      </c>
      <c r="B13" s="60"/>
      <c r="C13" s="60"/>
      <c r="D13" s="60"/>
      <c r="E13" s="60"/>
      <c r="F13" s="60"/>
    </row>
    <row r="14" spans="1:6" ht="15" x14ac:dyDescent="0.25">
      <c r="A14" s="59" t="s">
        <v>527</v>
      </c>
      <c r="B14" s="60"/>
      <c r="C14" s="60"/>
      <c r="D14" s="60"/>
      <c r="E14" s="60"/>
      <c r="F14" s="60"/>
    </row>
    <row r="15" spans="1:6" ht="15" x14ac:dyDescent="0.25">
      <c r="A15" s="80" t="s">
        <v>524</v>
      </c>
      <c r="B15" s="60"/>
      <c r="C15" s="60"/>
      <c r="D15" s="60"/>
      <c r="E15" s="60"/>
      <c r="F15" s="60"/>
    </row>
    <row r="16" spans="1:6" ht="15" x14ac:dyDescent="0.25">
      <c r="A16" s="80" t="s">
        <v>525</v>
      </c>
      <c r="B16" s="60"/>
      <c r="C16" s="60"/>
      <c r="D16" s="60"/>
      <c r="E16" s="60"/>
      <c r="F16" s="60"/>
    </row>
    <row r="17" spans="1:6" ht="15" x14ac:dyDescent="0.25">
      <c r="A17" s="80" t="s">
        <v>526</v>
      </c>
      <c r="B17" s="60"/>
      <c r="C17" s="60"/>
      <c r="D17" s="60"/>
      <c r="E17" s="60"/>
      <c r="F17" s="60"/>
    </row>
    <row r="18" spans="1:6" ht="15" x14ac:dyDescent="0.25">
      <c r="A18" s="59" t="s">
        <v>528</v>
      </c>
      <c r="B18" s="122"/>
      <c r="C18" s="60"/>
      <c r="D18" s="60"/>
      <c r="E18" s="60"/>
      <c r="F18" s="60"/>
    </row>
    <row r="19" spans="1:6" ht="15" x14ac:dyDescent="0.25">
      <c r="A19" s="59" t="s">
        <v>529</v>
      </c>
      <c r="B19" s="60"/>
      <c r="C19" s="60"/>
      <c r="D19" s="60"/>
      <c r="E19" s="60"/>
      <c r="F19" s="60"/>
    </row>
    <row r="20" spans="1:6" ht="30" x14ac:dyDescent="0.25">
      <c r="A20" s="59" t="s">
        <v>530</v>
      </c>
      <c r="B20" s="123"/>
      <c r="C20" s="123"/>
      <c r="D20" s="123"/>
      <c r="E20" s="123"/>
      <c r="F20" s="123"/>
    </row>
    <row r="21" spans="1:6" ht="30" x14ac:dyDescent="0.25">
      <c r="A21" s="59" t="s">
        <v>531</v>
      </c>
      <c r="B21" s="123"/>
      <c r="C21" s="123"/>
      <c r="D21" s="123"/>
      <c r="E21" s="123"/>
      <c r="F21" s="123"/>
    </row>
    <row r="22" spans="1:6" ht="30" x14ac:dyDescent="0.25">
      <c r="A22" s="59" t="s">
        <v>532</v>
      </c>
      <c r="B22" s="123"/>
      <c r="C22" s="123"/>
      <c r="D22" s="123"/>
      <c r="E22" s="123"/>
      <c r="F22" s="123"/>
    </row>
    <row r="23" spans="1:6" ht="15" x14ac:dyDescent="0.25">
      <c r="A23" s="59" t="s">
        <v>533</v>
      </c>
      <c r="B23" s="123"/>
      <c r="C23" s="123"/>
      <c r="D23" s="123"/>
      <c r="E23" s="123"/>
      <c r="F23" s="123"/>
    </row>
    <row r="24" spans="1:6" ht="15" x14ac:dyDescent="0.25">
      <c r="A24" s="59" t="s">
        <v>534</v>
      </c>
      <c r="B24" s="124"/>
      <c r="C24" s="60"/>
      <c r="D24" s="60"/>
      <c r="E24" s="60"/>
      <c r="F24" s="60"/>
    </row>
    <row r="25" spans="1:6" ht="15" x14ac:dyDescent="0.25">
      <c r="A25" s="59" t="s">
        <v>535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536</v>
      </c>
      <c r="B27" s="45"/>
      <c r="C27" s="45"/>
      <c r="D27" s="45"/>
      <c r="E27" s="45"/>
      <c r="F27" s="45"/>
    </row>
    <row r="28" spans="1:6" ht="15" x14ac:dyDescent="0.25">
      <c r="A28" s="59" t="s">
        <v>537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538</v>
      </c>
      <c r="B30" s="45"/>
      <c r="C30" s="45"/>
      <c r="D30" s="45"/>
      <c r="E30" s="45"/>
      <c r="F30" s="45"/>
    </row>
    <row r="31" spans="1:6" ht="15" x14ac:dyDescent="0.25">
      <c r="A31" s="59" t="s">
        <v>523</v>
      </c>
      <c r="B31" s="60"/>
      <c r="C31" s="60"/>
      <c r="D31" s="60"/>
      <c r="E31" s="60"/>
      <c r="F31" s="60"/>
    </row>
    <row r="32" spans="1:6" ht="15" x14ac:dyDescent="0.25">
      <c r="A32" s="59" t="s">
        <v>527</v>
      </c>
      <c r="B32" s="60"/>
      <c r="C32" s="60"/>
      <c r="D32" s="60"/>
      <c r="E32" s="60"/>
      <c r="F32" s="60"/>
    </row>
    <row r="33" spans="1:6" ht="15" x14ac:dyDescent="0.25">
      <c r="A33" s="59" t="s">
        <v>539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540</v>
      </c>
      <c r="B35" s="45"/>
      <c r="C35" s="45"/>
      <c r="D35" s="45"/>
      <c r="E35" s="45"/>
      <c r="F35" s="45"/>
    </row>
    <row r="36" spans="1:6" ht="15" x14ac:dyDescent="0.25">
      <c r="A36" s="59" t="s">
        <v>541</v>
      </c>
      <c r="B36" s="60"/>
      <c r="C36" s="60"/>
      <c r="D36" s="60"/>
      <c r="E36" s="60"/>
      <c r="F36" s="60"/>
    </row>
    <row r="37" spans="1:6" ht="15" x14ac:dyDescent="0.25">
      <c r="A37" s="59" t="s">
        <v>542</v>
      </c>
      <c r="B37" s="60"/>
      <c r="C37" s="60"/>
      <c r="D37" s="60"/>
      <c r="E37" s="60"/>
      <c r="F37" s="60"/>
    </row>
    <row r="38" spans="1:6" ht="15" x14ac:dyDescent="0.25">
      <c r="A38" s="59" t="s">
        <v>543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544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545</v>
      </c>
      <c r="B42" s="45"/>
      <c r="C42" s="45"/>
      <c r="D42" s="45"/>
      <c r="E42" s="45"/>
      <c r="F42" s="45"/>
    </row>
    <row r="43" spans="1:6" ht="15" x14ac:dyDescent="0.25">
      <c r="A43" s="59" t="s">
        <v>546</v>
      </c>
      <c r="B43" s="60"/>
      <c r="C43" s="60"/>
      <c r="D43" s="60"/>
      <c r="E43" s="60"/>
      <c r="F43" s="60"/>
    </row>
    <row r="44" spans="1:6" ht="15" x14ac:dyDescent="0.25">
      <c r="A44" s="59" t="s">
        <v>547</v>
      </c>
      <c r="B44" s="60"/>
      <c r="C44" s="60"/>
      <c r="D44" s="60"/>
      <c r="E44" s="60"/>
      <c r="F44" s="60"/>
    </row>
    <row r="45" spans="1:6" ht="15" x14ac:dyDescent="0.25">
      <c r="A45" s="59" t="s">
        <v>548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549</v>
      </c>
      <c r="B47" s="45"/>
      <c r="C47" s="45"/>
      <c r="D47" s="45"/>
      <c r="E47" s="45"/>
      <c r="F47" s="45"/>
    </row>
    <row r="48" spans="1:6" ht="15" x14ac:dyDescent="0.25">
      <c r="A48" s="59" t="s">
        <v>547</v>
      </c>
      <c r="B48" s="123"/>
      <c r="C48" s="123"/>
      <c r="D48" s="123"/>
      <c r="E48" s="123"/>
      <c r="F48" s="123"/>
    </row>
    <row r="49" spans="1:6" ht="15" x14ac:dyDescent="0.25">
      <c r="A49" s="59" t="s">
        <v>548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550</v>
      </c>
      <c r="B51" s="45"/>
      <c r="C51" s="45"/>
      <c r="D51" s="45"/>
      <c r="E51" s="45"/>
      <c r="F51" s="45"/>
    </row>
    <row r="52" spans="1:6" ht="15" x14ac:dyDescent="0.25">
      <c r="A52" s="59" t="s">
        <v>547</v>
      </c>
      <c r="B52" s="60"/>
      <c r="C52" s="60"/>
      <c r="D52" s="60"/>
      <c r="E52" s="60"/>
      <c r="F52" s="60"/>
    </row>
    <row r="53" spans="1:6" ht="15" x14ac:dyDescent="0.25">
      <c r="A53" s="59" t="s">
        <v>548</v>
      </c>
      <c r="B53" s="60"/>
      <c r="C53" s="60"/>
      <c r="D53" s="60"/>
      <c r="E53" s="60"/>
      <c r="F53" s="60"/>
    </row>
    <row r="54" spans="1:6" ht="15" x14ac:dyDescent="0.25">
      <c r="A54" s="59" t="s">
        <v>551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552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547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548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553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554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555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556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557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558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75" zoomScaleNormal="75" workbookViewId="0">
      <selection activeCell="F20" sqref="F20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1" t="s">
        <v>125</v>
      </c>
      <c r="B1" s="162"/>
      <c r="C1" s="162"/>
      <c r="D1" s="162"/>
      <c r="E1" s="162"/>
      <c r="F1" s="162"/>
      <c r="G1" s="162"/>
      <c r="H1" s="163"/>
    </row>
    <row r="2" spans="1:8" x14ac:dyDescent="0.25">
      <c r="A2" s="110" t="str">
        <f>'Formato 1'!A2</f>
        <v>Comisión Municipal de Cultura Física y Deporte de León, Guanajuato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126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2024 y al 31 de Marzo de 2025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3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127</v>
      </c>
      <c r="B6" s="6" t="s">
        <v>128</v>
      </c>
      <c r="C6" s="5" t="s">
        <v>129</v>
      </c>
      <c r="D6" s="5" t="s">
        <v>130</v>
      </c>
      <c r="E6" s="5" t="s">
        <v>131</v>
      </c>
      <c r="F6" s="5" t="s">
        <v>132</v>
      </c>
      <c r="G6" s="5" t="s">
        <v>133</v>
      </c>
      <c r="H6" s="7" t="s">
        <v>134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135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136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137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138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139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140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141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142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143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144</v>
      </c>
      <c r="B18" s="4">
        <v>6824271.3899999997</v>
      </c>
      <c r="C18" s="108"/>
      <c r="D18" s="108"/>
      <c r="E18" s="108"/>
      <c r="F18" s="4">
        <v>5970139.3099999996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145</v>
      </c>
      <c r="B20" s="4">
        <f t="shared" ref="B20:H20" si="3">B8+B18</f>
        <v>6824271.3899999997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5970139.3099999996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146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147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148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149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150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151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152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153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154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64" t="s">
        <v>155</v>
      </c>
      <c r="B33" s="164"/>
      <c r="C33" s="164"/>
      <c r="D33" s="164"/>
      <c r="E33" s="164"/>
      <c r="F33" s="164"/>
      <c r="G33" s="164"/>
      <c r="H33" s="164"/>
    </row>
    <row r="34" spans="1:8" ht="14.45" customHeight="1" x14ac:dyDescent="0.25">
      <c r="A34" s="164"/>
      <c r="B34" s="164"/>
      <c r="C34" s="164"/>
      <c r="D34" s="164"/>
      <c r="E34" s="164"/>
      <c r="F34" s="164"/>
      <c r="G34" s="164"/>
      <c r="H34" s="164"/>
    </row>
    <row r="35" spans="1:8" ht="14.45" customHeight="1" x14ac:dyDescent="0.25">
      <c r="A35" s="164"/>
      <c r="B35" s="164"/>
      <c r="C35" s="164"/>
      <c r="D35" s="164"/>
      <c r="E35" s="164"/>
      <c r="F35" s="164"/>
      <c r="G35" s="164"/>
      <c r="H35" s="164"/>
    </row>
    <row r="36" spans="1:8" ht="14.45" customHeight="1" x14ac:dyDescent="0.25">
      <c r="A36" s="164"/>
      <c r="B36" s="164"/>
      <c r="C36" s="164"/>
      <c r="D36" s="164"/>
      <c r="E36" s="164"/>
      <c r="F36" s="164"/>
      <c r="G36" s="164"/>
      <c r="H36" s="164"/>
    </row>
    <row r="37" spans="1:8" ht="14.45" customHeight="1" x14ac:dyDescent="0.25">
      <c r="A37" s="164"/>
      <c r="B37" s="164"/>
      <c r="C37" s="164"/>
      <c r="D37" s="164"/>
      <c r="E37" s="164"/>
      <c r="F37" s="164"/>
      <c r="G37" s="164"/>
      <c r="H37" s="164"/>
    </row>
    <row r="38" spans="1:8" x14ac:dyDescent="0.25">
      <c r="A38" s="61"/>
    </row>
    <row r="39" spans="1:8" ht="45" x14ac:dyDescent="0.25">
      <c r="A39" s="5" t="s">
        <v>156</v>
      </c>
      <c r="B39" s="5" t="s">
        <v>157</v>
      </c>
      <c r="C39" s="5" t="s">
        <v>158</v>
      </c>
      <c r="D39" s="5" t="s">
        <v>159</v>
      </c>
      <c r="E39" s="5" t="s">
        <v>160</v>
      </c>
      <c r="F39" s="7" t="s">
        <v>161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162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163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164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165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154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1" t="s">
        <v>166</v>
      </c>
      <c r="B1" s="162"/>
      <c r="C1" s="162"/>
      <c r="D1" s="162"/>
      <c r="E1" s="162"/>
      <c r="F1" s="162"/>
      <c r="G1" s="162"/>
      <c r="H1" s="162"/>
      <c r="I1" s="162"/>
      <c r="J1" s="162"/>
      <c r="K1" s="163"/>
    </row>
    <row r="2" spans="1:11" x14ac:dyDescent="0.25">
      <c r="A2" s="110" t="str">
        <f>'Formato 1'!A2</f>
        <v>Comisión Municipal de Cultura Física y Deporte de León, Guanajuato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167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168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3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169</v>
      </c>
      <c r="B6" s="7" t="s">
        <v>170</v>
      </c>
      <c r="C6" s="7" t="s">
        <v>171</v>
      </c>
      <c r="D6" s="7" t="s">
        <v>172</v>
      </c>
      <c r="E6" s="7" t="s">
        <v>173</v>
      </c>
      <c r="F6" s="7" t="s">
        <v>174</v>
      </c>
      <c r="G6" s="7" t="s">
        <v>175</v>
      </c>
      <c r="H6" s="7" t="s">
        <v>176</v>
      </c>
      <c r="I6" s="1" t="s">
        <v>177</v>
      </c>
      <c r="J6" s="1" t="s">
        <v>178</v>
      </c>
      <c r="K6" s="1" t="s">
        <v>179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180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181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182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183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184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154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185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186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187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188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189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154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190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zoomScale="75" zoomScaleNormal="75" workbookViewId="0">
      <selection activeCell="D2" sqref="D2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1" t="s">
        <v>191</v>
      </c>
      <c r="B1" s="162"/>
      <c r="C1" s="162"/>
      <c r="D1" s="163"/>
    </row>
    <row r="2" spans="1:4" x14ac:dyDescent="0.25">
      <c r="A2" s="110" t="str">
        <f>'Formato 1'!A2</f>
        <v>Comisión Municipal de Cultura Física y Deporte de León, Guanajuato</v>
      </c>
      <c r="B2" s="111"/>
      <c r="C2" s="111"/>
      <c r="D2" s="112"/>
    </row>
    <row r="3" spans="1:4" x14ac:dyDescent="0.25">
      <c r="A3" s="113" t="s">
        <v>192</v>
      </c>
      <c r="B3" s="114"/>
      <c r="C3" s="114"/>
      <c r="D3" s="115"/>
    </row>
    <row r="4" spans="1:4" x14ac:dyDescent="0.25">
      <c r="A4" s="113" t="str">
        <f>'Formato 3'!A4</f>
        <v>Del 1 de Enero al 31 de Marzo de 2025 (b)</v>
      </c>
      <c r="B4" s="114"/>
      <c r="C4" s="114"/>
      <c r="D4" s="115"/>
    </row>
    <row r="5" spans="1:4" x14ac:dyDescent="0.25">
      <c r="A5" s="116" t="s">
        <v>3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7</v>
      </c>
      <c r="B7" s="7" t="s">
        <v>193</v>
      </c>
      <c r="C7" s="7" t="s">
        <v>194</v>
      </c>
      <c r="D7" s="7" t="s">
        <v>195</v>
      </c>
    </row>
    <row r="8" spans="1:4" x14ac:dyDescent="0.25">
      <c r="A8" s="3" t="s">
        <v>196</v>
      </c>
      <c r="B8" s="14">
        <f>SUM(B9:B11)</f>
        <v>168429557.94999999</v>
      </c>
      <c r="C8" s="14">
        <f>SUM(C9:C11)</f>
        <v>33126414.609999999</v>
      </c>
      <c r="D8" s="14">
        <f>SUM(D9:D11)</f>
        <v>33126414.609999999</v>
      </c>
    </row>
    <row r="9" spans="1:4" x14ac:dyDescent="0.25">
      <c r="A9" s="58" t="s">
        <v>197</v>
      </c>
      <c r="B9" s="94">
        <v>168429557.94999999</v>
      </c>
      <c r="C9" s="94">
        <v>33126414.609999999</v>
      </c>
      <c r="D9" s="94">
        <v>33126414.609999999</v>
      </c>
    </row>
    <row r="10" spans="1:4" x14ac:dyDescent="0.25">
      <c r="A10" s="58" t="s">
        <v>198</v>
      </c>
      <c r="B10" s="94">
        <v>0</v>
      </c>
      <c r="C10" s="94">
        <v>0</v>
      </c>
      <c r="D10" s="94">
        <v>0</v>
      </c>
    </row>
    <row r="11" spans="1:4" x14ac:dyDescent="0.25">
      <c r="A11" s="58" t="s">
        <v>199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200</v>
      </c>
      <c r="B13" s="14">
        <f>B14+B15</f>
        <v>168429557.94999999</v>
      </c>
      <c r="C13" s="14">
        <f>C14+C15</f>
        <v>27222048.199999999</v>
      </c>
      <c r="D13" s="14">
        <f>D14+D15</f>
        <v>25273190.629999999</v>
      </c>
    </row>
    <row r="14" spans="1:4" x14ac:dyDescent="0.25">
      <c r="A14" s="58" t="s">
        <v>201</v>
      </c>
      <c r="B14" s="94">
        <v>168429557.94999999</v>
      </c>
      <c r="C14" s="94">
        <v>27222048.199999999</v>
      </c>
      <c r="D14" s="94">
        <v>25273190.629999999</v>
      </c>
    </row>
    <row r="15" spans="1:4" x14ac:dyDescent="0.25">
      <c r="A15" s="58" t="s">
        <v>202</v>
      </c>
      <c r="B15" s="94">
        <v>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203</v>
      </c>
      <c r="B17" s="15">
        <v>0</v>
      </c>
      <c r="C17" s="14">
        <f>C18+C19</f>
        <v>0</v>
      </c>
      <c r="D17" s="14">
        <f>D18+D19</f>
        <v>0</v>
      </c>
    </row>
    <row r="18" spans="1:4" x14ac:dyDescent="0.25">
      <c r="A18" s="58" t="s">
        <v>204</v>
      </c>
      <c r="B18" s="16">
        <v>0</v>
      </c>
      <c r="C18" s="47">
        <v>0</v>
      </c>
      <c r="D18" s="47">
        <v>0</v>
      </c>
    </row>
    <row r="19" spans="1:4" x14ac:dyDescent="0.25">
      <c r="A19" s="58" t="s">
        <v>205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206</v>
      </c>
      <c r="B21" s="14">
        <f>B8-B13+B17</f>
        <v>0</v>
      </c>
      <c r="C21" s="14">
        <f>C8-C13+C17</f>
        <v>5904366.4100000001</v>
      </c>
      <c r="D21" s="14">
        <f>D8-D13+D17</f>
        <v>7853223.9800000004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207</v>
      </c>
      <c r="B23" s="14">
        <f>B21-B11</f>
        <v>0</v>
      </c>
      <c r="C23" s="14">
        <f>C21-C11</f>
        <v>5904366.4100000001</v>
      </c>
      <c r="D23" s="14">
        <f>D21-D11</f>
        <v>7853223.9800000004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208</v>
      </c>
      <c r="B25" s="14">
        <f>B23-B17</f>
        <v>0</v>
      </c>
      <c r="C25" s="14">
        <f>C23-C17</f>
        <v>5904366.4100000001</v>
      </c>
      <c r="D25" s="14">
        <f>D23-D17</f>
        <v>7853223.9800000004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209</v>
      </c>
      <c r="B28" s="7" t="s">
        <v>210</v>
      </c>
      <c r="C28" s="7" t="s">
        <v>194</v>
      </c>
      <c r="D28" s="7" t="s">
        <v>211</v>
      </c>
    </row>
    <row r="29" spans="1:4" x14ac:dyDescent="0.25">
      <c r="A29" s="3" t="s">
        <v>212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213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214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215</v>
      </c>
      <c r="B33" s="4">
        <f>B25+B29</f>
        <v>0</v>
      </c>
      <c r="C33" s="4">
        <f>C25+C29</f>
        <v>5904366.4100000001</v>
      </c>
      <c r="D33" s="4">
        <f>D25+D29</f>
        <v>7853223.9800000004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209</v>
      </c>
      <c r="B36" s="7" t="s">
        <v>216</v>
      </c>
      <c r="C36" s="7" t="s">
        <v>194</v>
      </c>
      <c r="D36" s="7" t="s">
        <v>195</v>
      </c>
    </row>
    <row r="37" spans="1:4" ht="14.45" customHeight="1" x14ac:dyDescent="0.25">
      <c r="A37" s="3" t="s">
        <v>217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218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219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220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221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222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223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209</v>
      </c>
      <c r="B47" s="7" t="s">
        <v>216</v>
      </c>
      <c r="C47" s="7" t="s">
        <v>194</v>
      </c>
      <c r="D47" s="7" t="s">
        <v>195</v>
      </c>
    </row>
    <row r="48" spans="1:4" x14ac:dyDescent="0.25">
      <c r="A48" s="95" t="s">
        <v>224</v>
      </c>
      <c r="B48" s="96">
        <f>B9</f>
        <v>168429557.94999999</v>
      </c>
      <c r="C48" s="96">
        <f>C9</f>
        <v>33126414.609999999</v>
      </c>
      <c r="D48" s="96">
        <f>D9</f>
        <v>33126414.609999999</v>
      </c>
    </row>
    <row r="49" spans="1:4" x14ac:dyDescent="0.25">
      <c r="A49" s="21" t="s">
        <v>225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218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221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201</v>
      </c>
      <c r="B53" s="47">
        <f>B14</f>
        <v>168429557.94999999</v>
      </c>
      <c r="C53" s="47">
        <f>C14</f>
        <v>27222048.199999999</v>
      </c>
      <c r="D53" s="47">
        <f>D14</f>
        <v>25273190.629999999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204</v>
      </c>
      <c r="B55" s="22">
        <v>0</v>
      </c>
      <c r="C55" s="47">
        <f>C18</f>
        <v>0</v>
      </c>
      <c r="D55" s="47">
        <f>D18</f>
        <v>0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226</v>
      </c>
      <c r="B57" s="4">
        <f>B48+B49-B53+B55</f>
        <v>0</v>
      </c>
      <c r="C57" s="4">
        <f>C48+C49-C53+C55</f>
        <v>5904366.4100000001</v>
      </c>
      <c r="D57" s="4">
        <f>D48+D49-D53+D55</f>
        <v>7853223.9800000004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227</v>
      </c>
      <c r="B59" s="4">
        <f>B57-B49</f>
        <v>0</v>
      </c>
      <c r="C59" s="4">
        <f>C57-C49</f>
        <v>5904366.4100000001</v>
      </c>
      <c r="D59" s="4">
        <f>D57-D49</f>
        <v>7853223.9800000004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209</v>
      </c>
      <c r="B62" s="7" t="s">
        <v>216</v>
      </c>
      <c r="C62" s="7" t="s">
        <v>194</v>
      </c>
      <c r="D62" s="7" t="s">
        <v>195</v>
      </c>
    </row>
    <row r="63" spans="1:4" x14ac:dyDescent="0.25">
      <c r="A63" s="95" t="s">
        <v>198</v>
      </c>
      <c r="B63" s="98">
        <f>B10</f>
        <v>0</v>
      </c>
      <c r="C63" s="98">
        <f>C10</f>
        <v>0</v>
      </c>
      <c r="D63" s="98">
        <f>D10</f>
        <v>0</v>
      </c>
    </row>
    <row r="64" spans="1:4" ht="30" x14ac:dyDescent="0.25">
      <c r="A64" s="21" t="s">
        <v>228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219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222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229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205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230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231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2 B15:D25 B1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zoomScale="75" zoomScaleNormal="75" workbookViewId="0">
      <selection activeCell="B11" sqref="B1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1" t="s">
        <v>232</v>
      </c>
      <c r="B1" s="162"/>
      <c r="C1" s="162"/>
      <c r="D1" s="162"/>
      <c r="E1" s="162"/>
      <c r="F1" s="162"/>
      <c r="G1" s="163"/>
    </row>
    <row r="2" spans="1:7" x14ac:dyDescent="0.25">
      <c r="A2" s="110" t="str">
        <f>'Formato 1'!A2</f>
        <v>Comisión Municipal de Cultura Física y Deporte de León, Guanajuato</v>
      </c>
      <c r="B2" s="111"/>
      <c r="C2" s="111"/>
      <c r="D2" s="111"/>
      <c r="E2" s="111"/>
      <c r="F2" s="111"/>
      <c r="G2" s="112"/>
    </row>
    <row r="3" spans="1:7" x14ac:dyDescent="0.25">
      <c r="A3" s="113" t="s">
        <v>233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Marzo de 2025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3</v>
      </c>
      <c r="B5" s="117"/>
      <c r="C5" s="117"/>
      <c r="D5" s="117"/>
      <c r="E5" s="117"/>
      <c r="F5" s="117"/>
      <c r="G5" s="118"/>
    </row>
    <row r="6" spans="1:7" x14ac:dyDescent="0.25">
      <c r="A6" s="165" t="s">
        <v>234</v>
      </c>
      <c r="B6" s="167" t="s">
        <v>235</v>
      </c>
      <c r="C6" s="167"/>
      <c r="D6" s="167"/>
      <c r="E6" s="167"/>
      <c r="F6" s="167"/>
      <c r="G6" s="167" t="s">
        <v>236</v>
      </c>
    </row>
    <row r="7" spans="1:7" ht="30" x14ac:dyDescent="0.25">
      <c r="A7" s="166"/>
      <c r="B7" s="25" t="s">
        <v>237</v>
      </c>
      <c r="C7" s="7" t="s">
        <v>238</v>
      </c>
      <c r="D7" s="25" t="s">
        <v>239</v>
      </c>
      <c r="E7" s="25" t="s">
        <v>194</v>
      </c>
      <c r="F7" s="25" t="s">
        <v>240</v>
      </c>
      <c r="G7" s="167"/>
    </row>
    <row r="8" spans="1:7" x14ac:dyDescent="0.25">
      <c r="A8" s="26" t="s">
        <v>241</v>
      </c>
      <c r="B8" s="91"/>
      <c r="C8" s="91"/>
      <c r="D8" s="91"/>
      <c r="E8" s="91"/>
      <c r="F8" s="91"/>
      <c r="G8" s="91"/>
    </row>
    <row r="9" spans="1:7" x14ac:dyDescent="0.25">
      <c r="A9" s="58" t="s">
        <v>242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243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244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4" si="0">F11-B11</f>
        <v>0</v>
      </c>
    </row>
    <row r="12" spans="1:7" x14ac:dyDescent="0.25">
      <c r="A12" s="58" t="s">
        <v>245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246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0"/>
        <v>0</v>
      </c>
    </row>
    <row r="14" spans="1:7" x14ac:dyDescent="0.25">
      <c r="A14" s="58" t="s">
        <v>247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248</v>
      </c>
      <c r="B15" s="47">
        <v>101399955.95</v>
      </c>
      <c r="C15" s="47">
        <v>0</v>
      </c>
      <c r="D15" s="47">
        <v>101399955.95</v>
      </c>
      <c r="E15" s="47">
        <v>20100281.629999999</v>
      </c>
      <c r="F15" s="47">
        <v>20100281.629999999</v>
      </c>
      <c r="G15" s="47">
        <v>-81299674.319999993</v>
      </c>
    </row>
    <row r="16" spans="1:7" x14ac:dyDescent="0.25">
      <c r="A16" s="92" t="s">
        <v>249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250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251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252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253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254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255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256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257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259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260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261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262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263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3" si="4">F30-B30</f>
        <v>0</v>
      </c>
    </row>
    <row r="31" spans="1:7" x14ac:dyDescent="0.25">
      <c r="A31" s="77" t="s">
        <v>264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265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266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267</v>
      </c>
      <c r="B34" s="47">
        <v>67029602</v>
      </c>
      <c r="C34" s="47">
        <v>0</v>
      </c>
      <c r="D34" s="47">
        <v>67029602</v>
      </c>
      <c r="E34" s="47">
        <v>13026132.98</v>
      </c>
      <c r="F34" s="47">
        <v>13026132.98</v>
      </c>
      <c r="G34" s="47">
        <v>-54003469.020000003</v>
      </c>
    </row>
    <row r="35" spans="1:7" ht="14.45" customHeight="1" x14ac:dyDescent="0.25">
      <c r="A35" s="58" t="s">
        <v>268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269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270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271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272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273</v>
      </c>
      <c r="B41" s="4">
        <f t="shared" ref="B41:G41" si="7">SUM(B9,B10,B11,B12,B13,B14,B15,B16,B28,B34,B35,B37)</f>
        <v>168429557.94999999</v>
      </c>
      <c r="C41" s="4">
        <f t="shared" si="7"/>
        <v>0</v>
      </c>
      <c r="D41" s="4">
        <f t="shared" si="7"/>
        <v>168429557.94999999</v>
      </c>
      <c r="E41" s="4">
        <f t="shared" si="7"/>
        <v>33126414.609999999</v>
      </c>
      <c r="F41" s="4">
        <f t="shared" si="7"/>
        <v>33126414.609999999</v>
      </c>
      <c r="G41" s="4">
        <f t="shared" si="7"/>
        <v>-135303143.34</v>
      </c>
    </row>
    <row r="42" spans="1:7" x14ac:dyDescent="0.25">
      <c r="A42" s="3" t="s">
        <v>274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275</v>
      </c>
      <c r="B44" s="49"/>
      <c r="C44" s="49"/>
      <c r="D44" s="49"/>
      <c r="E44" s="49"/>
      <c r="F44" s="49"/>
      <c r="G44" s="49"/>
    </row>
    <row r="45" spans="1:7" x14ac:dyDescent="0.25">
      <c r="A45" s="58" t="s">
        <v>276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277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278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279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280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281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282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283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284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285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286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287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288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289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290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291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292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293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294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295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296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297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298</v>
      </c>
      <c r="B70" s="4">
        <f t="shared" ref="B70:G70" si="16">B41+B65+B67</f>
        <v>168429557.94999999</v>
      </c>
      <c r="C70" s="4">
        <f t="shared" si="16"/>
        <v>0</v>
      </c>
      <c r="D70" s="4">
        <f t="shared" si="16"/>
        <v>168429557.94999999</v>
      </c>
      <c r="E70" s="4">
        <f t="shared" si="16"/>
        <v>33126414.609999999</v>
      </c>
      <c r="F70" s="4">
        <f t="shared" si="16"/>
        <v>33126414.609999999</v>
      </c>
      <c r="G70" s="4">
        <f t="shared" si="16"/>
        <v>-135303143.34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299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300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301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302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zoomScale="75" zoomScaleNormal="75" workbookViewId="0">
      <selection activeCell="D25" sqref="D25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70" t="s">
        <v>303</v>
      </c>
      <c r="B1" s="162"/>
      <c r="C1" s="162"/>
      <c r="D1" s="162"/>
      <c r="E1" s="162"/>
      <c r="F1" s="162"/>
      <c r="G1" s="163"/>
    </row>
    <row r="2" spans="1:7" x14ac:dyDescent="0.25">
      <c r="A2" s="125" t="str">
        <f>'Formato 1'!A2</f>
        <v>Comisión Municipal de Cultura Física y Deporte de León, Guanajuato</v>
      </c>
      <c r="B2" s="125"/>
      <c r="C2" s="125"/>
      <c r="D2" s="125"/>
      <c r="E2" s="125"/>
      <c r="F2" s="125"/>
      <c r="G2" s="125"/>
    </row>
    <row r="3" spans="1:7" x14ac:dyDescent="0.25">
      <c r="A3" s="126" t="s">
        <v>304</v>
      </c>
      <c r="B3" s="126"/>
      <c r="C3" s="126"/>
      <c r="D3" s="126"/>
      <c r="E3" s="126"/>
      <c r="F3" s="126"/>
      <c r="G3" s="126"/>
    </row>
    <row r="4" spans="1:7" x14ac:dyDescent="0.25">
      <c r="A4" s="126" t="s">
        <v>305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Marzo de 2025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3</v>
      </c>
      <c r="B6" s="127"/>
      <c r="C6" s="127"/>
      <c r="D6" s="127"/>
      <c r="E6" s="127"/>
      <c r="F6" s="127"/>
      <c r="G6" s="127"/>
    </row>
    <row r="7" spans="1:7" x14ac:dyDescent="0.25">
      <c r="A7" s="168" t="s">
        <v>7</v>
      </c>
      <c r="B7" s="168" t="s">
        <v>306</v>
      </c>
      <c r="C7" s="168"/>
      <c r="D7" s="168"/>
      <c r="E7" s="168"/>
      <c r="F7" s="168"/>
      <c r="G7" s="169" t="s">
        <v>307</v>
      </c>
    </row>
    <row r="8" spans="1:7" ht="30" x14ac:dyDescent="0.25">
      <c r="A8" s="168"/>
      <c r="B8" s="7" t="s">
        <v>308</v>
      </c>
      <c r="C8" s="7" t="s">
        <v>309</v>
      </c>
      <c r="D8" s="7" t="s">
        <v>310</v>
      </c>
      <c r="E8" s="7" t="s">
        <v>194</v>
      </c>
      <c r="F8" s="7" t="s">
        <v>311</v>
      </c>
      <c r="G8" s="168"/>
    </row>
    <row r="9" spans="1:7" x14ac:dyDescent="0.25">
      <c r="A9" s="27" t="s">
        <v>312</v>
      </c>
      <c r="B9" s="83">
        <f t="shared" ref="B9:G9" si="0">SUM(B10,B18,B28,B38,B48,B58,B62,B71,B75)</f>
        <v>168429557.95000002</v>
      </c>
      <c r="C9" s="83">
        <f t="shared" si="0"/>
        <v>0</v>
      </c>
      <c r="D9" s="83">
        <f t="shared" si="0"/>
        <v>168429557.95000002</v>
      </c>
      <c r="E9" s="83">
        <f t="shared" si="0"/>
        <v>27222048.200000003</v>
      </c>
      <c r="F9" s="83">
        <f t="shared" si="0"/>
        <v>25273190.629999999</v>
      </c>
      <c r="G9" s="83">
        <f t="shared" si="0"/>
        <v>141207509.75</v>
      </c>
    </row>
    <row r="10" spans="1:7" x14ac:dyDescent="0.25">
      <c r="A10" s="84" t="s">
        <v>313</v>
      </c>
      <c r="B10" s="83">
        <f t="shared" ref="B10:G10" si="1">SUM(B11:B17)</f>
        <v>72312536.840000004</v>
      </c>
      <c r="C10" s="83">
        <f t="shared" si="1"/>
        <v>0</v>
      </c>
      <c r="D10" s="83">
        <f t="shared" si="1"/>
        <v>72312536.840000004</v>
      </c>
      <c r="E10" s="83">
        <f t="shared" si="1"/>
        <v>16238769.09</v>
      </c>
      <c r="F10" s="83">
        <f t="shared" si="1"/>
        <v>16238769.09</v>
      </c>
      <c r="G10" s="83">
        <f t="shared" si="1"/>
        <v>56073767.750000007</v>
      </c>
    </row>
    <row r="11" spans="1:7" x14ac:dyDescent="0.25">
      <c r="A11" s="85" t="s">
        <v>314</v>
      </c>
      <c r="B11" s="75">
        <v>25935721.760000002</v>
      </c>
      <c r="C11" s="75">
        <v>-105516.36</v>
      </c>
      <c r="D11" s="75">
        <v>25830205.399999999</v>
      </c>
      <c r="E11" s="75">
        <v>5920054.75</v>
      </c>
      <c r="F11" s="75">
        <v>5920054.75</v>
      </c>
      <c r="G11" s="75">
        <v>19910150.649999999</v>
      </c>
    </row>
    <row r="12" spans="1:7" x14ac:dyDescent="0.25">
      <c r="A12" s="85" t="s">
        <v>315</v>
      </c>
      <c r="B12" s="75">
        <v>9604754.6099999994</v>
      </c>
      <c r="C12" s="75">
        <v>-310639.42</v>
      </c>
      <c r="D12" s="75">
        <v>9294115.1899999995</v>
      </c>
      <c r="E12" s="75">
        <v>1662047.02</v>
      </c>
      <c r="F12" s="75">
        <v>1662047.02</v>
      </c>
      <c r="G12" s="75">
        <v>7632068.1699999999</v>
      </c>
    </row>
    <row r="13" spans="1:7" x14ac:dyDescent="0.25">
      <c r="A13" s="85" t="s">
        <v>316</v>
      </c>
      <c r="B13" s="75">
        <v>6033267.3799999999</v>
      </c>
      <c r="C13" s="75">
        <v>526387.28</v>
      </c>
      <c r="D13" s="75">
        <v>6559654.6600000001</v>
      </c>
      <c r="E13" s="75">
        <v>1933336.16</v>
      </c>
      <c r="F13" s="75">
        <v>1933336.16</v>
      </c>
      <c r="G13" s="75">
        <v>4626318.5</v>
      </c>
    </row>
    <row r="14" spans="1:7" x14ac:dyDescent="0.25">
      <c r="A14" s="85" t="s">
        <v>317</v>
      </c>
      <c r="B14" s="75">
        <v>10006250.34</v>
      </c>
      <c r="C14" s="75">
        <v>-101914.85</v>
      </c>
      <c r="D14" s="75">
        <v>9904335.4900000002</v>
      </c>
      <c r="E14" s="75">
        <v>2133373.4700000002</v>
      </c>
      <c r="F14" s="75">
        <v>2133373.4700000002</v>
      </c>
      <c r="G14" s="75">
        <v>7770962.0199999996</v>
      </c>
    </row>
    <row r="15" spans="1:7" x14ac:dyDescent="0.25">
      <c r="A15" s="85" t="s">
        <v>318</v>
      </c>
      <c r="B15" s="75">
        <v>20060921.940000001</v>
      </c>
      <c r="C15" s="75">
        <v>493917.24</v>
      </c>
      <c r="D15" s="75">
        <v>20554839.18</v>
      </c>
      <c r="E15" s="75">
        <v>4589957.6900000004</v>
      </c>
      <c r="F15" s="75">
        <v>4589957.6900000004</v>
      </c>
      <c r="G15" s="75">
        <v>15964881.49</v>
      </c>
    </row>
    <row r="16" spans="1:7" x14ac:dyDescent="0.25">
      <c r="A16" s="85" t="s">
        <v>319</v>
      </c>
      <c r="B16" s="75">
        <v>671620.81</v>
      </c>
      <c r="C16" s="75">
        <v>-502233.89</v>
      </c>
      <c r="D16" s="75">
        <v>169386.92</v>
      </c>
      <c r="E16" s="75">
        <v>0</v>
      </c>
      <c r="F16" s="75">
        <v>0</v>
      </c>
      <c r="G16" s="75">
        <v>169386.92</v>
      </c>
    </row>
    <row r="17" spans="1:7" x14ac:dyDescent="0.25">
      <c r="A17" s="85" t="s">
        <v>320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84" t="s">
        <v>321</v>
      </c>
      <c r="B18" s="83">
        <f t="shared" ref="B18:G18" si="2">SUM(B19:B27)</f>
        <v>19588072.399999999</v>
      </c>
      <c r="C18" s="83">
        <f t="shared" si="2"/>
        <v>100000</v>
      </c>
      <c r="D18" s="83">
        <f t="shared" si="2"/>
        <v>19688072.399999999</v>
      </c>
      <c r="E18" s="83">
        <f t="shared" si="2"/>
        <v>2065285.16</v>
      </c>
      <c r="F18" s="83">
        <f t="shared" si="2"/>
        <v>1371427.3</v>
      </c>
      <c r="G18" s="83">
        <f t="shared" si="2"/>
        <v>17622787.240000002</v>
      </c>
    </row>
    <row r="19" spans="1:7" x14ac:dyDescent="0.25">
      <c r="A19" s="85" t="s">
        <v>322</v>
      </c>
      <c r="B19" s="75">
        <v>1649467.42</v>
      </c>
      <c r="C19" s="75">
        <v>0</v>
      </c>
      <c r="D19" s="75">
        <v>1649467.42</v>
      </c>
      <c r="E19" s="75">
        <v>172924.84</v>
      </c>
      <c r="F19" s="75">
        <v>168475.04</v>
      </c>
      <c r="G19" s="75">
        <v>1476542.58</v>
      </c>
    </row>
    <row r="20" spans="1:7" x14ac:dyDescent="0.25">
      <c r="A20" s="85" t="s">
        <v>323</v>
      </c>
      <c r="B20" s="75">
        <v>420410</v>
      </c>
      <c r="C20" s="75">
        <v>0</v>
      </c>
      <c r="D20" s="75">
        <v>420410</v>
      </c>
      <c r="E20" s="75">
        <v>25908</v>
      </c>
      <c r="F20" s="75">
        <v>20173</v>
      </c>
      <c r="G20" s="75">
        <v>394502</v>
      </c>
    </row>
    <row r="21" spans="1:7" x14ac:dyDescent="0.25">
      <c r="A21" s="85" t="s">
        <v>324</v>
      </c>
      <c r="B21" s="75">
        <v>86500</v>
      </c>
      <c r="C21" s="75">
        <v>0</v>
      </c>
      <c r="D21" s="75">
        <v>86500</v>
      </c>
      <c r="E21" s="75">
        <v>0</v>
      </c>
      <c r="F21" s="75">
        <v>0</v>
      </c>
      <c r="G21" s="75">
        <v>86500</v>
      </c>
    </row>
    <row r="22" spans="1:7" x14ac:dyDescent="0.25">
      <c r="A22" s="85" t="s">
        <v>325</v>
      </c>
      <c r="B22" s="75">
        <v>3780035.86</v>
      </c>
      <c r="C22" s="75">
        <v>0</v>
      </c>
      <c r="D22" s="75">
        <v>3780035.86</v>
      </c>
      <c r="E22" s="75">
        <v>290179.28000000003</v>
      </c>
      <c r="F22" s="75">
        <v>124268.79</v>
      </c>
      <c r="G22" s="75">
        <v>3489856.58</v>
      </c>
    </row>
    <row r="23" spans="1:7" x14ac:dyDescent="0.25">
      <c r="A23" s="85" t="s">
        <v>326</v>
      </c>
      <c r="B23" s="75">
        <v>6008130.2400000002</v>
      </c>
      <c r="C23" s="75">
        <v>0</v>
      </c>
      <c r="D23" s="75">
        <v>6008130.2400000002</v>
      </c>
      <c r="E23" s="75">
        <v>867108.85</v>
      </c>
      <c r="F23" s="75">
        <v>626500.89</v>
      </c>
      <c r="G23" s="75">
        <v>5141021.3899999997</v>
      </c>
    </row>
    <row r="24" spans="1:7" x14ac:dyDescent="0.25">
      <c r="A24" s="85" t="s">
        <v>327</v>
      </c>
      <c r="B24" s="75">
        <v>939980</v>
      </c>
      <c r="C24" s="75">
        <v>0</v>
      </c>
      <c r="D24" s="75">
        <v>939980</v>
      </c>
      <c r="E24" s="75">
        <v>143811.68</v>
      </c>
      <c r="F24" s="75">
        <v>111728.04</v>
      </c>
      <c r="G24" s="75">
        <v>796168.32</v>
      </c>
    </row>
    <row r="25" spans="1:7" x14ac:dyDescent="0.25">
      <c r="A25" s="85" t="s">
        <v>328</v>
      </c>
      <c r="B25" s="75">
        <v>5836735.25</v>
      </c>
      <c r="C25" s="75">
        <v>100000</v>
      </c>
      <c r="D25" s="75">
        <v>5936735.25</v>
      </c>
      <c r="E25" s="75">
        <v>399489.35</v>
      </c>
      <c r="F25" s="75">
        <v>221878.59</v>
      </c>
      <c r="G25" s="75">
        <v>5537245.9000000004</v>
      </c>
    </row>
    <row r="26" spans="1:7" x14ac:dyDescent="0.25">
      <c r="A26" s="85" t="s">
        <v>329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85" t="s">
        <v>330</v>
      </c>
      <c r="B27" s="75">
        <v>866813.63</v>
      </c>
      <c r="C27" s="75">
        <v>0</v>
      </c>
      <c r="D27" s="75">
        <v>866813.63</v>
      </c>
      <c r="E27" s="75">
        <v>165863.16</v>
      </c>
      <c r="F27" s="75">
        <v>98402.95</v>
      </c>
      <c r="G27" s="75">
        <v>700950.47</v>
      </c>
    </row>
    <row r="28" spans="1:7" x14ac:dyDescent="0.25">
      <c r="A28" s="84" t="s">
        <v>331</v>
      </c>
      <c r="B28" s="83">
        <f t="shared" ref="B28:G28" si="3">SUM(B29:B37)</f>
        <v>46761555.469999999</v>
      </c>
      <c r="C28" s="83">
        <f t="shared" si="3"/>
        <v>-100000</v>
      </c>
      <c r="D28" s="83">
        <f t="shared" si="3"/>
        <v>46661555.469999999</v>
      </c>
      <c r="E28" s="83">
        <f t="shared" si="3"/>
        <v>6083901.9500000011</v>
      </c>
      <c r="F28" s="83">
        <f t="shared" si="3"/>
        <v>5053045.2399999993</v>
      </c>
      <c r="G28" s="83">
        <f t="shared" si="3"/>
        <v>40577653.519999996</v>
      </c>
    </row>
    <row r="29" spans="1:7" x14ac:dyDescent="0.25">
      <c r="A29" s="85" t="s">
        <v>332</v>
      </c>
      <c r="B29" s="75">
        <v>10919773.939999999</v>
      </c>
      <c r="C29" s="75">
        <v>0</v>
      </c>
      <c r="D29" s="75">
        <v>10919773.939999999</v>
      </c>
      <c r="E29" s="75">
        <v>2325146.86</v>
      </c>
      <c r="F29" s="75">
        <v>2120890.7200000002</v>
      </c>
      <c r="G29" s="75">
        <v>8594627.0800000001</v>
      </c>
    </row>
    <row r="30" spans="1:7" x14ac:dyDescent="0.25">
      <c r="A30" s="85" t="s">
        <v>333</v>
      </c>
      <c r="B30" s="75">
        <v>3158383.5</v>
      </c>
      <c r="C30" s="75">
        <v>-175000</v>
      </c>
      <c r="D30" s="75">
        <v>2983383.5</v>
      </c>
      <c r="E30" s="75">
        <v>79327.87</v>
      </c>
      <c r="F30" s="75">
        <v>47787.839999999997</v>
      </c>
      <c r="G30" s="75">
        <v>2904055.63</v>
      </c>
    </row>
    <row r="31" spans="1:7" x14ac:dyDescent="0.25">
      <c r="A31" s="85" t="s">
        <v>334</v>
      </c>
      <c r="B31" s="75">
        <v>19195338.969999999</v>
      </c>
      <c r="C31" s="75">
        <v>75000</v>
      </c>
      <c r="D31" s="75">
        <v>19270338.969999999</v>
      </c>
      <c r="E31" s="75">
        <v>2595794.75</v>
      </c>
      <c r="F31" s="75">
        <v>2099246.96</v>
      </c>
      <c r="G31" s="75">
        <v>16674544.220000001</v>
      </c>
    </row>
    <row r="32" spans="1:7" x14ac:dyDescent="0.25">
      <c r="A32" s="85" t="s">
        <v>335</v>
      </c>
      <c r="B32" s="75">
        <v>1062523.3799999999</v>
      </c>
      <c r="C32" s="75">
        <v>0</v>
      </c>
      <c r="D32" s="75">
        <v>1062523.3799999999</v>
      </c>
      <c r="E32" s="75">
        <v>159805.87</v>
      </c>
      <c r="F32" s="75">
        <v>115776.45</v>
      </c>
      <c r="G32" s="75">
        <v>902717.51</v>
      </c>
    </row>
    <row r="33" spans="1:7" ht="14.45" customHeight="1" x14ac:dyDescent="0.25">
      <c r="A33" s="85" t="s">
        <v>336</v>
      </c>
      <c r="B33" s="75">
        <v>5075797.38</v>
      </c>
      <c r="C33" s="75">
        <v>0</v>
      </c>
      <c r="D33" s="75">
        <v>5075797.38</v>
      </c>
      <c r="E33" s="75">
        <v>245021.26</v>
      </c>
      <c r="F33" s="75">
        <v>52736.1</v>
      </c>
      <c r="G33" s="75">
        <v>4830776.12</v>
      </c>
    </row>
    <row r="34" spans="1:7" ht="14.45" customHeight="1" x14ac:dyDescent="0.25">
      <c r="A34" s="85" t="s">
        <v>337</v>
      </c>
      <c r="B34" s="75">
        <v>2471055.56</v>
      </c>
      <c r="C34" s="75">
        <v>0</v>
      </c>
      <c r="D34" s="75">
        <v>2471055.56</v>
      </c>
      <c r="E34" s="75">
        <v>92058.65</v>
      </c>
      <c r="F34" s="75">
        <v>76501.38</v>
      </c>
      <c r="G34" s="75">
        <v>2378996.91</v>
      </c>
    </row>
    <row r="35" spans="1:7" ht="14.45" customHeight="1" x14ac:dyDescent="0.25">
      <c r="A35" s="85" t="s">
        <v>338</v>
      </c>
      <c r="B35" s="75">
        <v>1198201.55</v>
      </c>
      <c r="C35" s="75">
        <v>0</v>
      </c>
      <c r="D35" s="75">
        <v>1198201.55</v>
      </c>
      <c r="E35" s="75">
        <v>120166.07</v>
      </c>
      <c r="F35" s="75">
        <v>97396.89</v>
      </c>
      <c r="G35" s="75">
        <v>1078035.48</v>
      </c>
    </row>
    <row r="36" spans="1:7" ht="14.45" customHeight="1" x14ac:dyDescent="0.25">
      <c r="A36" s="85" t="s">
        <v>339</v>
      </c>
      <c r="B36" s="75">
        <v>1971600</v>
      </c>
      <c r="C36" s="75">
        <v>0</v>
      </c>
      <c r="D36" s="75">
        <v>1971600</v>
      </c>
      <c r="E36" s="75">
        <v>117011.16</v>
      </c>
      <c r="F36" s="75">
        <v>94415.44</v>
      </c>
      <c r="G36" s="75">
        <v>1854588.84</v>
      </c>
    </row>
    <row r="37" spans="1:7" ht="14.45" customHeight="1" x14ac:dyDescent="0.25">
      <c r="A37" s="85" t="s">
        <v>340</v>
      </c>
      <c r="B37" s="75">
        <v>1708881.19</v>
      </c>
      <c r="C37" s="75">
        <v>0</v>
      </c>
      <c r="D37" s="75">
        <v>1708881.19</v>
      </c>
      <c r="E37" s="75">
        <v>349569.46</v>
      </c>
      <c r="F37" s="75">
        <v>348293.46</v>
      </c>
      <c r="G37" s="75">
        <v>1359311.73</v>
      </c>
    </row>
    <row r="38" spans="1:7" x14ac:dyDescent="0.25">
      <c r="A38" s="84" t="s">
        <v>341</v>
      </c>
      <c r="B38" s="83">
        <f t="shared" ref="B38:G38" si="4">SUM(B39:B47)</f>
        <v>28302830.399999999</v>
      </c>
      <c r="C38" s="83">
        <f t="shared" si="4"/>
        <v>0</v>
      </c>
      <c r="D38" s="83">
        <f t="shared" si="4"/>
        <v>28302830.399999999</v>
      </c>
      <c r="E38" s="83">
        <f t="shared" si="4"/>
        <v>2671738</v>
      </c>
      <c r="F38" s="83">
        <f t="shared" si="4"/>
        <v>2601189</v>
      </c>
      <c r="G38" s="83">
        <f t="shared" si="4"/>
        <v>25631092.399999999</v>
      </c>
    </row>
    <row r="39" spans="1:7" x14ac:dyDescent="0.25">
      <c r="A39" s="85" t="s">
        <v>342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v>0</v>
      </c>
    </row>
    <row r="40" spans="1:7" x14ac:dyDescent="0.25">
      <c r="A40" s="85" t="s">
        <v>343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v>0</v>
      </c>
    </row>
    <row r="41" spans="1:7" x14ac:dyDescent="0.25">
      <c r="A41" s="85" t="s">
        <v>344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v>0</v>
      </c>
    </row>
    <row r="42" spans="1:7" x14ac:dyDescent="0.25">
      <c r="A42" s="85" t="s">
        <v>345</v>
      </c>
      <c r="B42" s="75">
        <v>28302830.399999999</v>
      </c>
      <c r="C42" s="75">
        <v>0</v>
      </c>
      <c r="D42" s="75">
        <v>28302830.399999999</v>
      </c>
      <c r="E42" s="75">
        <v>2671738</v>
      </c>
      <c r="F42" s="75">
        <v>2601189</v>
      </c>
      <c r="G42" s="75">
        <v>25631092.399999999</v>
      </c>
    </row>
    <row r="43" spans="1:7" x14ac:dyDescent="0.25">
      <c r="A43" s="85" t="s">
        <v>346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v>0</v>
      </c>
    </row>
    <row r="44" spans="1:7" x14ac:dyDescent="0.25">
      <c r="A44" s="85" t="s">
        <v>347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v>0</v>
      </c>
    </row>
    <row r="45" spans="1:7" x14ac:dyDescent="0.25">
      <c r="A45" s="85" t="s">
        <v>348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v>0</v>
      </c>
    </row>
    <row r="46" spans="1:7" x14ac:dyDescent="0.25">
      <c r="A46" s="85" t="s">
        <v>349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v>0</v>
      </c>
    </row>
    <row r="47" spans="1:7" x14ac:dyDescent="0.25">
      <c r="A47" s="85" t="s">
        <v>350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v>0</v>
      </c>
    </row>
    <row r="48" spans="1:7" x14ac:dyDescent="0.25">
      <c r="A48" s="84" t="s">
        <v>351</v>
      </c>
      <c r="B48" s="83">
        <f t="shared" ref="B48:G48" si="5">SUM(B49:B57)</f>
        <v>1464562.8399999999</v>
      </c>
      <c r="C48" s="83">
        <f t="shared" si="5"/>
        <v>0</v>
      </c>
      <c r="D48" s="83">
        <f t="shared" si="5"/>
        <v>1464562.8399999999</v>
      </c>
      <c r="E48" s="83">
        <f t="shared" si="5"/>
        <v>162354</v>
      </c>
      <c r="F48" s="83">
        <f t="shared" si="5"/>
        <v>8760</v>
      </c>
      <c r="G48" s="83">
        <f t="shared" si="5"/>
        <v>1302208.8399999999</v>
      </c>
    </row>
    <row r="49" spans="1:7" x14ac:dyDescent="0.25">
      <c r="A49" s="85" t="s">
        <v>352</v>
      </c>
      <c r="B49" s="75">
        <v>520600</v>
      </c>
      <c r="C49" s="75">
        <v>0</v>
      </c>
      <c r="D49" s="75">
        <v>520600</v>
      </c>
      <c r="E49" s="75">
        <v>137634</v>
      </c>
      <c r="F49" s="75">
        <v>0</v>
      </c>
      <c r="G49" s="75">
        <v>382966</v>
      </c>
    </row>
    <row r="50" spans="1:7" x14ac:dyDescent="0.25">
      <c r="A50" s="85" t="s">
        <v>353</v>
      </c>
      <c r="B50" s="75">
        <v>534875.34</v>
      </c>
      <c r="C50" s="75">
        <v>0</v>
      </c>
      <c r="D50" s="75">
        <v>534875.34</v>
      </c>
      <c r="E50" s="75">
        <v>0</v>
      </c>
      <c r="F50" s="75">
        <v>0</v>
      </c>
      <c r="G50" s="75">
        <v>534875.34</v>
      </c>
    </row>
    <row r="51" spans="1:7" x14ac:dyDescent="0.25">
      <c r="A51" s="85" t="s">
        <v>354</v>
      </c>
      <c r="B51" s="75">
        <v>150000</v>
      </c>
      <c r="C51" s="75">
        <v>0</v>
      </c>
      <c r="D51" s="75">
        <v>150000</v>
      </c>
      <c r="E51" s="75">
        <v>0</v>
      </c>
      <c r="F51" s="75">
        <v>0</v>
      </c>
      <c r="G51" s="75">
        <v>150000</v>
      </c>
    </row>
    <row r="52" spans="1:7" x14ac:dyDescent="0.25">
      <c r="A52" s="85" t="s">
        <v>355</v>
      </c>
      <c r="B52" s="75">
        <v>0</v>
      </c>
      <c r="C52" s="75">
        <v>0</v>
      </c>
      <c r="D52" s="75">
        <v>0</v>
      </c>
      <c r="E52" s="75">
        <v>0</v>
      </c>
      <c r="F52" s="75">
        <v>0</v>
      </c>
      <c r="G52" s="75">
        <v>0</v>
      </c>
    </row>
    <row r="53" spans="1:7" x14ac:dyDescent="0.25">
      <c r="A53" s="85" t="s">
        <v>356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v>0</v>
      </c>
    </row>
    <row r="54" spans="1:7" x14ac:dyDescent="0.25">
      <c r="A54" s="85" t="s">
        <v>357</v>
      </c>
      <c r="B54" s="75">
        <v>249587.5</v>
      </c>
      <c r="C54" s="75">
        <v>0</v>
      </c>
      <c r="D54" s="75">
        <v>249587.5</v>
      </c>
      <c r="E54" s="75">
        <v>24720</v>
      </c>
      <c r="F54" s="75">
        <v>8760</v>
      </c>
      <c r="G54" s="75">
        <v>224867.5</v>
      </c>
    </row>
    <row r="55" spans="1:7" x14ac:dyDescent="0.25">
      <c r="A55" s="85" t="s">
        <v>358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v>0</v>
      </c>
    </row>
    <row r="56" spans="1:7" x14ac:dyDescent="0.25">
      <c r="A56" s="85" t="s">
        <v>359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v>0</v>
      </c>
    </row>
    <row r="57" spans="1:7" x14ac:dyDescent="0.25">
      <c r="A57" s="85" t="s">
        <v>360</v>
      </c>
      <c r="B57" s="75">
        <v>9500</v>
      </c>
      <c r="C57" s="75">
        <v>0</v>
      </c>
      <c r="D57" s="75">
        <v>9500</v>
      </c>
      <c r="E57" s="75">
        <v>0</v>
      </c>
      <c r="F57" s="75">
        <v>0</v>
      </c>
      <c r="G57" s="75">
        <v>9500</v>
      </c>
    </row>
    <row r="58" spans="1:7" x14ac:dyDescent="0.25">
      <c r="A58" s="84" t="s">
        <v>361</v>
      </c>
      <c r="B58" s="83">
        <f t="shared" ref="B58:G58" si="6">SUM(B59:B61)</f>
        <v>0</v>
      </c>
      <c r="C58" s="83">
        <f t="shared" si="6"/>
        <v>0</v>
      </c>
      <c r="D58" s="83">
        <f t="shared" si="6"/>
        <v>0</v>
      </c>
      <c r="E58" s="83">
        <f t="shared" si="6"/>
        <v>0</v>
      </c>
      <c r="F58" s="83">
        <f t="shared" si="6"/>
        <v>0</v>
      </c>
      <c r="G58" s="83">
        <f t="shared" si="6"/>
        <v>0</v>
      </c>
    </row>
    <row r="59" spans="1:7" x14ac:dyDescent="0.25">
      <c r="A59" s="85" t="s">
        <v>362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f>D59-E59</f>
        <v>0</v>
      </c>
    </row>
    <row r="60" spans="1:7" x14ac:dyDescent="0.25">
      <c r="A60" s="85" t="s">
        <v>363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7">D60-E60</f>
        <v>0</v>
      </c>
    </row>
    <row r="61" spans="1:7" x14ac:dyDescent="0.25">
      <c r="A61" s="85" t="s">
        <v>364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7"/>
        <v>0</v>
      </c>
    </row>
    <row r="62" spans="1:7" x14ac:dyDescent="0.25">
      <c r="A62" s="84" t="s">
        <v>365</v>
      </c>
      <c r="B62" s="83">
        <f t="shared" ref="B62:G62" si="8">SUM(B63:B67,B69:B70)</f>
        <v>0</v>
      </c>
      <c r="C62" s="83">
        <f t="shared" si="8"/>
        <v>0</v>
      </c>
      <c r="D62" s="83">
        <f t="shared" si="8"/>
        <v>0</v>
      </c>
      <c r="E62" s="83">
        <f t="shared" si="8"/>
        <v>0</v>
      </c>
      <c r="F62" s="83">
        <f t="shared" si="8"/>
        <v>0</v>
      </c>
      <c r="G62" s="83">
        <f t="shared" si="8"/>
        <v>0</v>
      </c>
    </row>
    <row r="63" spans="1:7" x14ac:dyDescent="0.25">
      <c r="A63" s="85" t="s">
        <v>366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367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9">D64-E64</f>
        <v>0</v>
      </c>
    </row>
    <row r="65" spans="1:7" x14ac:dyDescent="0.25">
      <c r="A65" s="85" t="s">
        <v>368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9"/>
        <v>0</v>
      </c>
    </row>
    <row r="66" spans="1:7" x14ac:dyDescent="0.25">
      <c r="A66" s="85" t="s">
        <v>369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9"/>
        <v>0</v>
      </c>
    </row>
    <row r="67" spans="1:7" x14ac:dyDescent="0.25">
      <c r="A67" s="85" t="s">
        <v>370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9"/>
        <v>0</v>
      </c>
    </row>
    <row r="68" spans="1:7" x14ac:dyDescent="0.25">
      <c r="A68" s="85" t="s">
        <v>371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9"/>
        <v>0</v>
      </c>
    </row>
    <row r="69" spans="1:7" x14ac:dyDescent="0.25">
      <c r="A69" s="85" t="s">
        <v>372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9"/>
        <v>0</v>
      </c>
    </row>
    <row r="70" spans="1:7" x14ac:dyDescent="0.25">
      <c r="A70" s="85" t="s">
        <v>373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9"/>
        <v>0</v>
      </c>
    </row>
    <row r="71" spans="1:7" x14ac:dyDescent="0.25">
      <c r="A71" s="84" t="s">
        <v>374</v>
      </c>
      <c r="B71" s="83">
        <f t="shared" ref="B71:G71" si="10">SUM(B72:B74)</f>
        <v>0</v>
      </c>
      <c r="C71" s="83">
        <f t="shared" si="10"/>
        <v>0</v>
      </c>
      <c r="D71" s="83">
        <f t="shared" si="10"/>
        <v>0</v>
      </c>
      <c r="E71" s="83">
        <f t="shared" si="10"/>
        <v>0</v>
      </c>
      <c r="F71" s="83">
        <f t="shared" si="10"/>
        <v>0</v>
      </c>
      <c r="G71" s="83">
        <f t="shared" si="10"/>
        <v>0</v>
      </c>
    </row>
    <row r="72" spans="1:7" x14ac:dyDescent="0.25">
      <c r="A72" s="85" t="s">
        <v>375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376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1">D73-E73</f>
        <v>0</v>
      </c>
    </row>
    <row r="74" spans="1:7" x14ac:dyDescent="0.25">
      <c r="A74" s="85" t="s">
        <v>377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1"/>
        <v>0</v>
      </c>
    </row>
    <row r="75" spans="1:7" x14ac:dyDescent="0.25">
      <c r="A75" s="84" t="s">
        <v>378</v>
      </c>
      <c r="B75" s="83">
        <f t="shared" ref="B75:G75" si="12">SUM(B76:B82)</f>
        <v>0</v>
      </c>
      <c r="C75" s="83">
        <f t="shared" si="12"/>
        <v>0</v>
      </c>
      <c r="D75" s="83">
        <f t="shared" si="12"/>
        <v>0</v>
      </c>
      <c r="E75" s="83">
        <f t="shared" si="12"/>
        <v>0</v>
      </c>
      <c r="F75" s="83">
        <f t="shared" si="12"/>
        <v>0</v>
      </c>
      <c r="G75" s="83">
        <f t="shared" si="12"/>
        <v>0</v>
      </c>
    </row>
    <row r="76" spans="1:7" x14ac:dyDescent="0.25">
      <c r="A76" s="85" t="s">
        <v>379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380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3">D77-E77</f>
        <v>0</v>
      </c>
    </row>
    <row r="78" spans="1:7" x14ac:dyDescent="0.25">
      <c r="A78" s="85" t="s">
        <v>381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3"/>
        <v>0</v>
      </c>
    </row>
    <row r="79" spans="1:7" x14ac:dyDescent="0.25">
      <c r="A79" s="85" t="s">
        <v>382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3"/>
        <v>0</v>
      </c>
    </row>
    <row r="80" spans="1:7" x14ac:dyDescent="0.25">
      <c r="A80" s="85" t="s">
        <v>383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3"/>
        <v>0</v>
      </c>
    </row>
    <row r="81" spans="1:7" x14ac:dyDescent="0.25">
      <c r="A81" s="85" t="s">
        <v>384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3"/>
        <v>0</v>
      </c>
    </row>
    <row r="82" spans="1:7" x14ac:dyDescent="0.25">
      <c r="A82" s="85" t="s">
        <v>385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3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386</v>
      </c>
      <c r="B84" s="83">
        <f t="shared" ref="B84:G84" si="14">SUM(B85,B93,B103,B113,B123,B133,B137,B146,B150)</f>
        <v>0</v>
      </c>
      <c r="C84" s="83">
        <f t="shared" si="14"/>
        <v>0</v>
      </c>
      <c r="D84" s="83">
        <f t="shared" si="14"/>
        <v>0</v>
      </c>
      <c r="E84" s="83">
        <f t="shared" si="14"/>
        <v>0</v>
      </c>
      <c r="F84" s="83">
        <f t="shared" si="14"/>
        <v>0</v>
      </c>
      <c r="G84" s="83">
        <f t="shared" si="14"/>
        <v>0</v>
      </c>
    </row>
    <row r="85" spans="1:7" x14ac:dyDescent="0.25">
      <c r="A85" s="84" t="s">
        <v>313</v>
      </c>
      <c r="B85" s="83">
        <f t="shared" ref="B85:G85" si="15">SUM(B86:B92)</f>
        <v>0</v>
      </c>
      <c r="C85" s="83">
        <f t="shared" si="15"/>
        <v>0</v>
      </c>
      <c r="D85" s="83">
        <f t="shared" si="15"/>
        <v>0</v>
      </c>
      <c r="E85" s="83">
        <f t="shared" si="15"/>
        <v>0</v>
      </c>
      <c r="F85" s="83">
        <f t="shared" si="15"/>
        <v>0</v>
      </c>
      <c r="G85" s="83">
        <f t="shared" si="15"/>
        <v>0</v>
      </c>
    </row>
    <row r="86" spans="1:7" x14ac:dyDescent="0.25">
      <c r="A86" s="85" t="s">
        <v>314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315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16">D87-E87</f>
        <v>0</v>
      </c>
    </row>
    <row r="88" spans="1:7" x14ac:dyDescent="0.25">
      <c r="A88" s="85" t="s">
        <v>316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16"/>
        <v>0</v>
      </c>
    </row>
    <row r="89" spans="1:7" x14ac:dyDescent="0.25">
      <c r="A89" s="85" t="s">
        <v>317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16"/>
        <v>0</v>
      </c>
    </row>
    <row r="90" spans="1:7" x14ac:dyDescent="0.25">
      <c r="A90" s="85" t="s">
        <v>318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16"/>
        <v>0</v>
      </c>
    </row>
    <row r="91" spans="1:7" x14ac:dyDescent="0.25">
      <c r="A91" s="85" t="s">
        <v>319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16"/>
        <v>0</v>
      </c>
    </row>
    <row r="92" spans="1:7" x14ac:dyDescent="0.25">
      <c r="A92" s="85" t="s">
        <v>320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16"/>
        <v>0</v>
      </c>
    </row>
    <row r="93" spans="1:7" x14ac:dyDescent="0.25">
      <c r="A93" s="84" t="s">
        <v>321</v>
      </c>
      <c r="B93" s="83">
        <f t="shared" ref="B93:G93" si="17">SUM(B94:B102)</f>
        <v>0</v>
      </c>
      <c r="C93" s="83">
        <f t="shared" si="17"/>
        <v>0</v>
      </c>
      <c r="D93" s="83">
        <f t="shared" si="17"/>
        <v>0</v>
      </c>
      <c r="E93" s="83">
        <f t="shared" si="17"/>
        <v>0</v>
      </c>
      <c r="F93" s="83">
        <f t="shared" si="17"/>
        <v>0</v>
      </c>
      <c r="G93" s="83">
        <f t="shared" si="17"/>
        <v>0</v>
      </c>
    </row>
    <row r="94" spans="1:7" x14ac:dyDescent="0.25">
      <c r="A94" s="85" t="s">
        <v>322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323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18">D95-E95</f>
        <v>0</v>
      </c>
    </row>
    <row r="96" spans="1:7" x14ac:dyDescent="0.25">
      <c r="A96" s="85" t="s">
        <v>324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18"/>
        <v>0</v>
      </c>
    </row>
    <row r="97" spans="1:7" x14ac:dyDescent="0.25">
      <c r="A97" s="85" t="s">
        <v>325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18"/>
        <v>0</v>
      </c>
    </row>
    <row r="98" spans="1:7" x14ac:dyDescent="0.25">
      <c r="A98" s="87" t="s">
        <v>326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18"/>
        <v>0</v>
      </c>
    </row>
    <row r="99" spans="1:7" x14ac:dyDescent="0.25">
      <c r="A99" s="85" t="s">
        <v>327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18"/>
        <v>0</v>
      </c>
    </row>
    <row r="100" spans="1:7" x14ac:dyDescent="0.25">
      <c r="A100" s="85" t="s">
        <v>328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18"/>
        <v>0</v>
      </c>
    </row>
    <row r="101" spans="1:7" x14ac:dyDescent="0.25">
      <c r="A101" s="85" t="s">
        <v>329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18"/>
        <v>0</v>
      </c>
    </row>
    <row r="102" spans="1:7" x14ac:dyDescent="0.25">
      <c r="A102" s="85" t="s">
        <v>330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18"/>
        <v>0</v>
      </c>
    </row>
    <row r="103" spans="1:7" x14ac:dyDescent="0.25">
      <c r="A103" s="84" t="s">
        <v>331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25">
      <c r="A104" s="85" t="s">
        <v>332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25">
      <c r="A105" s="85" t="s">
        <v>333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19">D105-E105</f>
        <v>0</v>
      </c>
    </row>
    <row r="106" spans="1:7" x14ac:dyDescent="0.25">
      <c r="A106" s="85" t="s">
        <v>334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19"/>
        <v>0</v>
      </c>
    </row>
    <row r="107" spans="1:7" x14ac:dyDescent="0.25">
      <c r="A107" s="85" t="s">
        <v>335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19"/>
        <v>0</v>
      </c>
    </row>
    <row r="108" spans="1:7" x14ac:dyDescent="0.25">
      <c r="A108" s="85" t="s">
        <v>336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19"/>
        <v>0</v>
      </c>
    </row>
    <row r="109" spans="1:7" x14ac:dyDescent="0.25">
      <c r="A109" s="85" t="s">
        <v>337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19"/>
        <v>0</v>
      </c>
    </row>
    <row r="110" spans="1:7" x14ac:dyDescent="0.25">
      <c r="A110" s="85" t="s">
        <v>338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19"/>
        <v>0</v>
      </c>
    </row>
    <row r="111" spans="1:7" x14ac:dyDescent="0.25">
      <c r="A111" s="85" t="s">
        <v>339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19"/>
        <v>0</v>
      </c>
    </row>
    <row r="112" spans="1:7" x14ac:dyDescent="0.25">
      <c r="A112" s="85" t="s">
        <v>340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19"/>
        <v>0</v>
      </c>
    </row>
    <row r="113" spans="1:7" x14ac:dyDescent="0.25">
      <c r="A113" s="84" t="s">
        <v>341</v>
      </c>
      <c r="B113" s="83">
        <f t="shared" ref="B113:G113" si="20">SUM(B114:B122)</f>
        <v>0</v>
      </c>
      <c r="C113" s="83">
        <f t="shared" si="20"/>
        <v>0</v>
      </c>
      <c r="D113" s="83">
        <f t="shared" si="20"/>
        <v>0</v>
      </c>
      <c r="E113" s="83">
        <f t="shared" si="20"/>
        <v>0</v>
      </c>
      <c r="F113" s="83">
        <f t="shared" si="20"/>
        <v>0</v>
      </c>
      <c r="G113" s="83">
        <f t="shared" si="20"/>
        <v>0</v>
      </c>
    </row>
    <row r="114" spans="1:7" x14ac:dyDescent="0.25">
      <c r="A114" s="85" t="s">
        <v>342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343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1">D115-E115</f>
        <v>0</v>
      </c>
    </row>
    <row r="116" spans="1:7" x14ac:dyDescent="0.25">
      <c r="A116" s="85" t="s">
        <v>344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1"/>
        <v>0</v>
      </c>
    </row>
    <row r="117" spans="1:7" x14ac:dyDescent="0.25">
      <c r="A117" s="85" t="s">
        <v>345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1"/>
        <v>0</v>
      </c>
    </row>
    <row r="118" spans="1:7" x14ac:dyDescent="0.25">
      <c r="A118" s="85" t="s">
        <v>346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1"/>
        <v>0</v>
      </c>
    </row>
    <row r="119" spans="1:7" x14ac:dyDescent="0.25">
      <c r="A119" s="85" t="s">
        <v>347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1"/>
        <v>0</v>
      </c>
    </row>
    <row r="120" spans="1:7" x14ac:dyDescent="0.25">
      <c r="A120" s="85" t="s">
        <v>348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1"/>
        <v>0</v>
      </c>
    </row>
    <row r="121" spans="1:7" x14ac:dyDescent="0.25">
      <c r="A121" s="85" t="s">
        <v>349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1"/>
        <v>0</v>
      </c>
    </row>
    <row r="122" spans="1:7" x14ac:dyDescent="0.25">
      <c r="A122" s="85" t="s">
        <v>350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1"/>
        <v>0</v>
      </c>
    </row>
    <row r="123" spans="1:7" x14ac:dyDescent="0.25">
      <c r="A123" s="84" t="s">
        <v>351</v>
      </c>
      <c r="B123" s="83">
        <f t="shared" ref="B123:G123" si="22">SUM(B124:B132)</f>
        <v>0</v>
      </c>
      <c r="C123" s="83">
        <f t="shared" si="22"/>
        <v>0</v>
      </c>
      <c r="D123" s="83">
        <f t="shared" si="22"/>
        <v>0</v>
      </c>
      <c r="E123" s="83">
        <f t="shared" si="22"/>
        <v>0</v>
      </c>
      <c r="F123" s="83">
        <f t="shared" si="22"/>
        <v>0</v>
      </c>
      <c r="G123" s="83">
        <f t="shared" si="22"/>
        <v>0</v>
      </c>
    </row>
    <row r="124" spans="1:7" x14ac:dyDescent="0.25">
      <c r="A124" s="85" t="s">
        <v>352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353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3">D125-E125</f>
        <v>0</v>
      </c>
    </row>
    <row r="126" spans="1:7" x14ac:dyDescent="0.25">
      <c r="A126" s="85" t="s">
        <v>354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3"/>
        <v>0</v>
      </c>
    </row>
    <row r="127" spans="1:7" x14ac:dyDescent="0.25">
      <c r="A127" s="85" t="s">
        <v>355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3"/>
        <v>0</v>
      </c>
    </row>
    <row r="128" spans="1:7" x14ac:dyDescent="0.25">
      <c r="A128" s="85" t="s">
        <v>356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3"/>
        <v>0</v>
      </c>
    </row>
    <row r="129" spans="1:7" x14ac:dyDescent="0.25">
      <c r="A129" s="85" t="s">
        <v>357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3"/>
        <v>0</v>
      </c>
    </row>
    <row r="130" spans="1:7" x14ac:dyDescent="0.25">
      <c r="A130" s="85" t="s">
        <v>358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3"/>
        <v>0</v>
      </c>
    </row>
    <row r="131" spans="1:7" x14ac:dyDescent="0.25">
      <c r="A131" s="85" t="s">
        <v>359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3"/>
        <v>0</v>
      </c>
    </row>
    <row r="132" spans="1:7" x14ac:dyDescent="0.25">
      <c r="A132" s="85" t="s">
        <v>360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3"/>
        <v>0</v>
      </c>
    </row>
    <row r="133" spans="1:7" x14ac:dyDescent="0.25">
      <c r="A133" s="84" t="s">
        <v>361</v>
      </c>
      <c r="B133" s="83">
        <f t="shared" ref="B133:G133" si="24">SUM(B134:B136)</f>
        <v>0</v>
      </c>
      <c r="C133" s="83">
        <f t="shared" si="24"/>
        <v>0</v>
      </c>
      <c r="D133" s="83">
        <f t="shared" si="24"/>
        <v>0</v>
      </c>
      <c r="E133" s="83">
        <f t="shared" si="24"/>
        <v>0</v>
      </c>
      <c r="F133" s="83">
        <f t="shared" si="24"/>
        <v>0</v>
      </c>
      <c r="G133" s="83">
        <f t="shared" si="24"/>
        <v>0</v>
      </c>
    </row>
    <row r="134" spans="1:7" x14ac:dyDescent="0.25">
      <c r="A134" s="85" t="s">
        <v>362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363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25">D135-E135</f>
        <v>0</v>
      </c>
    </row>
    <row r="136" spans="1:7" x14ac:dyDescent="0.25">
      <c r="A136" s="85" t="s">
        <v>364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25"/>
        <v>0</v>
      </c>
    </row>
    <row r="137" spans="1:7" x14ac:dyDescent="0.25">
      <c r="A137" s="84" t="s">
        <v>365</v>
      </c>
      <c r="B137" s="83">
        <f t="shared" ref="B137:G137" si="26">SUM(B138:B142,B144:B145)</f>
        <v>0</v>
      </c>
      <c r="C137" s="83">
        <f t="shared" si="26"/>
        <v>0</v>
      </c>
      <c r="D137" s="83">
        <f t="shared" si="26"/>
        <v>0</v>
      </c>
      <c r="E137" s="83">
        <f t="shared" si="26"/>
        <v>0</v>
      </c>
      <c r="F137" s="83">
        <f t="shared" si="26"/>
        <v>0</v>
      </c>
      <c r="G137" s="83">
        <f t="shared" si="26"/>
        <v>0</v>
      </c>
    </row>
    <row r="138" spans="1:7" x14ac:dyDescent="0.25">
      <c r="A138" s="85" t="s">
        <v>366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367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27">D139-E139</f>
        <v>0</v>
      </c>
    </row>
    <row r="140" spans="1:7" x14ac:dyDescent="0.25">
      <c r="A140" s="85" t="s">
        <v>368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27"/>
        <v>0</v>
      </c>
    </row>
    <row r="141" spans="1:7" x14ac:dyDescent="0.25">
      <c r="A141" s="85" t="s">
        <v>369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27"/>
        <v>0</v>
      </c>
    </row>
    <row r="142" spans="1:7" x14ac:dyDescent="0.25">
      <c r="A142" s="85" t="s">
        <v>370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27"/>
        <v>0</v>
      </c>
    </row>
    <row r="143" spans="1:7" x14ac:dyDescent="0.25">
      <c r="A143" s="85" t="s">
        <v>371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27"/>
        <v>0</v>
      </c>
    </row>
    <row r="144" spans="1:7" x14ac:dyDescent="0.25">
      <c r="A144" s="85" t="s">
        <v>372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27"/>
        <v>0</v>
      </c>
    </row>
    <row r="145" spans="1:7" x14ac:dyDescent="0.25">
      <c r="A145" s="85" t="s">
        <v>373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27"/>
        <v>0</v>
      </c>
    </row>
    <row r="146" spans="1:7" x14ac:dyDescent="0.25">
      <c r="A146" s="84" t="s">
        <v>374</v>
      </c>
      <c r="B146" s="83">
        <f t="shared" ref="B146:G146" si="28">SUM(B147:B149)</f>
        <v>0</v>
      </c>
      <c r="C146" s="83">
        <f t="shared" si="28"/>
        <v>0</v>
      </c>
      <c r="D146" s="83">
        <f t="shared" si="28"/>
        <v>0</v>
      </c>
      <c r="E146" s="83">
        <f t="shared" si="28"/>
        <v>0</v>
      </c>
      <c r="F146" s="83">
        <f t="shared" si="28"/>
        <v>0</v>
      </c>
      <c r="G146" s="83">
        <f t="shared" si="28"/>
        <v>0</v>
      </c>
    </row>
    <row r="147" spans="1:7" x14ac:dyDescent="0.25">
      <c r="A147" s="85" t="s">
        <v>375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376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29">D148-E148</f>
        <v>0</v>
      </c>
    </row>
    <row r="149" spans="1:7" x14ac:dyDescent="0.25">
      <c r="A149" s="85" t="s">
        <v>377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29"/>
        <v>0</v>
      </c>
    </row>
    <row r="150" spans="1:7" x14ac:dyDescent="0.25">
      <c r="A150" s="84" t="s">
        <v>378</v>
      </c>
      <c r="B150" s="83">
        <f t="shared" ref="B150:G150" si="30">SUM(B151:B157)</f>
        <v>0</v>
      </c>
      <c r="C150" s="83">
        <f t="shared" si="30"/>
        <v>0</v>
      </c>
      <c r="D150" s="83">
        <f t="shared" si="30"/>
        <v>0</v>
      </c>
      <c r="E150" s="83">
        <f t="shared" si="30"/>
        <v>0</v>
      </c>
      <c r="F150" s="83">
        <f t="shared" si="30"/>
        <v>0</v>
      </c>
      <c r="G150" s="83">
        <f t="shared" si="30"/>
        <v>0</v>
      </c>
    </row>
    <row r="151" spans="1:7" x14ac:dyDescent="0.25">
      <c r="A151" s="85" t="s">
        <v>379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380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1">D152-E152</f>
        <v>0</v>
      </c>
    </row>
    <row r="153" spans="1:7" x14ac:dyDescent="0.25">
      <c r="A153" s="85" t="s">
        <v>381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1"/>
        <v>0</v>
      </c>
    </row>
    <row r="154" spans="1:7" x14ac:dyDescent="0.25">
      <c r="A154" s="87" t="s">
        <v>382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1"/>
        <v>0</v>
      </c>
    </row>
    <row r="155" spans="1:7" x14ac:dyDescent="0.25">
      <c r="A155" s="85" t="s">
        <v>383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1"/>
        <v>0</v>
      </c>
    </row>
    <row r="156" spans="1:7" x14ac:dyDescent="0.25">
      <c r="A156" s="85" t="s">
        <v>384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1"/>
        <v>0</v>
      </c>
    </row>
    <row r="157" spans="1:7" x14ac:dyDescent="0.25">
      <c r="A157" s="85" t="s">
        <v>385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1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387</v>
      </c>
      <c r="B159" s="90">
        <f t="shared" ref="B159:G159" si="32">B9+B84</f>
        <v>168429557.95000002</v>
      </c>
      <c r="C159" s="90">
        <f t="shared" si="32"/>
        <v>0</v>
      </c>
      <c r="D159" s="90">
        <f t="shared" si="32"/>
        <v>168429557.95000002</v>
      </c>
      <c r="E159" s="90">
        <f t="shared" si="32"/>
        <v>27222048.200000003</v>
      </c>
      <c r="F159" s="90">
        <f t="shared" si="32"/>
        <v>25273190.629999999</v>
      </c>
      <c r="G159" s="90">
        <f t="shared" si="32"/>
        <v>141207509.75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8:F38 B48:F48 B59:G61 B58:F58 B63:G70 B62:F62 B71:F92 B94:F159 B93:C93 E93:F93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51"/>
  <sheetViews>
    <sheetView showGridLines="0" zoomScale="75" zoomScaleNormal="75" workbookViewId="0">
      <selection activeCell="E55" sqref="E55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0" t="s">
        <v>388</v>
      </c>
      <c r="B1" s="171"/>
      <c r="C1" s="171"/>
      <c r="D1" s="171"/>
      <c r="E1" s="171"/>
      <c r="F1" s="171"/>
      <c r="G1" s="172"/>
    </row>
    <row r="2" spans="1:7" ht="15" customHeight="1" x14ac:dyDescent="0.25">
      <c r="A2" s="110" t="str">
        <f>'Formato 1'!A2</f>
        <v>Comisión Municipal de Cultura Física y Deporte de León, Guanajuato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304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389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3</v>
      </c>
      <c r="B6" s="117"/>
      <c r="C6" s="117"/>
      <c r="D6" s="117"/>
      <c r="E6" s="117"/>
      <c r="F6" s="117"/>
      <c r="G6" s="118"/>
    </row>
    <row r="7" spans="1:7" ht="15" customHeight="1" x14ac:dyDescent="0.25">
      <c r="A7" s="165" t="s">
        <v>7</v>
      </c>
      <c r="B7" s="167" t="s">
        <v>306</v>
      </c>
      <c r="C7" s="167"/>
      <c r="D7" s="167"/>
      <c r="E7" s="167"/>
      <c r="F7" s="167"/>
      <c r="G7" s="169" t="s">
        <v>307</v>
      </c>
    </row>
    <row r="8" spans="1:7" ht="30" x14ac:dyDescent="0.25">
      <c r="A8" s="166"/>
      <c r="B8" s="25" t="s">
        <v>308</v>
      </c>
      <c r="C8" s="7" t="s">
        <v>238</v>
      </c>
      <c r="D8" s="25" t="s">
        <v>239</v>
      </c>
      <c r="E8" s="25" t="s">
        <v>194</v>
      </c>
      <c r="F8" s="25" t="s">
        <v>211</v>
      </c>
      <c r="G8" s="168"/>
    </row>
    <row r="9" spans="1:7" ht="15.75" customHeight="1" x14ac:dyDescent="0.25">
      <c r="A9" s="26" t="s">
        <v>390</v>
      </c>
      <c r="B9" s="30">
        <f t="shared" ref="B9:G9" si="0">SUM(B10:B38)</f>
        <v>168429557.94999999</v>
      </c>
      <c r="C9" s="30">
        <f t="shared" si="0"/>
        <v>-7.2759576141834259E-11</v>
      </c>
      <c r="D9" s="30">
        <f t="shared" si="0"/>
        <v>168429557.94999999</v>
      </c>
      <c r="E9" s="30">
        <f t="shared" si="0"/>
        <v>27222048.199999999</v>
      </c>
      <c r="F9" s="30">
        <f t="shared" si="0"/>
        <v>25273190.629999999</v>
      </c>
      <c r="G9" s="30">
        <f t="shared" si="0"/>
        <v>141207509.75</v>
      </c>
    </row>
    <row r="10" spans="1:7" x14ac:dyDescent="0.25">
      <c r="A10" s="63" t="s">
        <v>591</v>
      </c>
      <c r="B10" s="75">
        <v>31762083.390000001</v>
      </c>
      <c r="C10" s="75">
        <v>-28637.56</v>
      </c>
      <c r="D10" s="75">
        <v>31733445.829999998</v>
      </c>
      <c r="E10" s="75">
        <v>2865329.28</v>
      </c>
      <c r="F10" s="75">
        <v>2771312.38</v>
      </c>
      <c r="G10" s="75">
        <v>28868116.550000001</v>
      </c>
    </row>
    <row r="11" spans="1:7" x14ac:dyDescent="0.25">
      <c r="A11" s="63" t="s">
        <v>592</v>
      </c>
      <c r="B11" s="75">
        <v>1234330.06</v>
      </c>
      <c r="C11" s="75">
        <v>-2604.42</v>
      </c>
      <c r="D11" s="75">
        <v>1231725.6399999999</v>
      </c>
      <c r="E11" s="75">
        <v>304488.28999999998</v>
      </c>
      <c r="F11" s="75">
        <v>124856.46</v>
      </c>
      <c r="G11" s="75">
        <v>927237.35</v>
      </c>
    </row>
    <row r="12" spans="1:7" x14ac:dyDescent="0.25">
      <c r="A12" s="63" t="s">
        <v>593</v>
      </c>
      <c r="B12" s="75">
        <v>165400</v>
      </c>
      <c r="C12" s="75">
        <v>0</v>
      </c>
      <c r="D12" s="75">
        <v>165400</v>
      </c>
      <c r="E12" s="75">
        <v>0</v>
      </c>
      <c r="F12" s="75">
        <v>0</v>
      </c>
      <c r="G12" s="75">
        <v>165400</v>
      </c>
    </row>
    <row r="13" spans="1:7" x14ac:dyDescent="0.25">
      <c r="A13" s="63" t="s">
        <v>594</v>
      </c>
      <c r="B13" s="75">
        <v>8667145.0700000003</v>
      </c>
      <c r="C13" s="75">
        <v>-115860.82</v>
      </c>
      <c r="D13" s="75">
        <v>8551284.25</v>
      </c>
      <c r="E13" s="75">
        <v>1476967.88</v>
      </c>
      <c r="F13" s="75">
        <v>1033227.88</v>
      </c>
      <c r="G13" s="75">
        <v>7074316.3700000001</v>
      </c>
    </row>
    <row r="14" spans="1:7" x14ac:dyDescent="0.25">
      <c r="A14" s="63" t="s">
        <v>595</v>
      </c>
      <c r="B14" s="75">
        <v>7402640.1699999999</v>
      </c>
      <c r="C14" s="75">
        <v>114855.8</v>
      </c>
      <c r="D14" s="75">
        <v>7517495.9699999997</v>
      </c>
      <c r="E14" s="75">
        <v>1968001.21</v>
      </c>
      <c r="F14" s="75">
        <v>1967065.6</v>
      </c>
      <c r="G14" s="75">
        <v>5549494.7599999998</v>
      </c>
    </row>
    <row r="15" spans="1:7" x14ac:dyDescent="0.25">
      <c r="A15" s="63" t="s">
        <v>596</v>
      </c>
      <c r="B15" s="75">
        <v>5063805.6100000003</v>
      </c>
      <c r="C15" s="75">
        <v>172014.59</v>
      </c>
      <c r="D15" s="75">
        <v>5235820.2</v>
      </c>
      <c r="E15" s="75">
        <v>1378386.79</v>
      </c>
      <c r="F15" s="75">
        <v>1267331.76</v>
      </c>
      <c r="G15" s="75">
        <v>3857433.41</v>
      </c>
    </row>
    <row r="16" spans="1:7" x14ac:dyDescent="0.25">
      <c r="A16" s="63" t="s">
        <v>597</v>
      </c>
      <c r="B16" s="75">
        <v>2663081.1800000002</v>
      </c>
      <c r="C16" s="75">
        <v>-72295.64</v>
      </c>
      <c r="D16" s="75">
        <v>2590785.54</v>
      </c>
      <c r="E16" s="75">
        <v>404807.62</v>
      </c>
      <c r="F16" s="75">
        <v>398557.62</v>
      </c>
      <c r="G16" s="75">
        <v>2185977.92</v>
      </c>
    </row>
    <row r="17" spans="1:7" x14ac:dyDescent="0.25">
      <c r="A17" s="63" t="s">
        <v>598</v>
      </c>
      <c r="B17" s="75">
        <v>54040</v>
      </c>
      <c r="C17" s="75">
        <v>0</v>
      </c>
      <c r="D17" s="75">
        <v>54040</v>
      </c>
      <c r="E17" s="75">
        <v>0</v>
      </c>
      <c r="F17" s="75">
        <v>0</v>
      </c>
      <c r="G17" s="75">
        <v>54040</v>
      </c>
    </row>
    <row r="18" spans="1:7" x14ac:dyDescent="0.25">
      <c r="A18" s="63" t="s">
        <v>599</v>
      </c>
      <c r="B18" s="75">
        <v>7953966.0800000001</v>
      </c>
      <c r="C18" s="75">
        <v>523242</v>
      </c>
      <c r="D18" s="75">
        <v>8477208.0800000001</v>
      </c>
      <c r="E18" s="75">
        <v>2435438.33</v>
      </c>
      <c r="F18" s="75">
        <v>2418821.86</v>
      </c>
      <c r="G18" s="75">
        <v>6041769.75</v>
      </c>
    </row>
    <row r="19" spans="1:7" x14ac:dyDescent="0.25">
      <c r="A19" s="63" t="s">
        <v>600</v>
      </c>
      <c r="B19" s="75">
        <v>1638523.45</v>
      </c>
      <c r="C19" s="75">
        <v>100</v>
      </c>
      <c r="D19" s="75">
        <v>1638623.45</v>
      </c>
      <c r="E19" s="75">
        <v>387105.18</v>
      </c>
      <c r="F19" s="75">
        <v>385062.99</v>
      </c>
      <c r="G19" s="75">
        <v>1251518.27</v>
      </c>
    </row>
    <row r="20" spans="1:7" x14ac:dyDescent="0.25">
      <c r="A20" s="63" t="s">
        <v>601</v>
      </c>
      <c r="B20" s="75">
        <v>3184788.45</v>
      </c>
      <c r="C20" s="75">
        <v>-6021</v>
      </c>
      <c r="D20" s="75">
        <v>3178767.45</v>
      </c>
      <c r="E20" s="75">
        <v>568273.77</v>
      </c>
      <c r="F20" s="75">
        <v>568243.77</v>
      </c>
      <c r="G20" s="75">
        <v>2610493.6800000002</v>
      </c>
    </row>
    <row r="21" spans="1:7" x14ac:dyDescent="0.25">
      <c r="A21" s="63" t="s">
        <v>602</v>
      </c>
      <c r="B21" s="75">
        <v>4291158.5599999996</v>
      </c>
      <c r="C21" s="75">
        <v>100145.96</v>
      </c>
      <c r="D21" s="75">
        <v>4391304.5199999996</v>
      </c>
      <c r="E21" s="75">
        <v>864303</v>
      </c>
      <c r="F21" s="75">
        <v>814133.93</v>
      </c>
      <c r="G21" s="75">
        <v>3527001.52</v>
      </c>
    </row>
    <row r="22" spans="1:7" x14ac:dyDescent="0.25">
      <c r="A22" s="63" t="s">
        <v>603</v>
      </c>
      <c r="B22" s="75">
        <v>13100</v>
      </c>
      <c r="C22" s="75">
        <v>0</v>
      </c>
      <c r="D22" s="75">
        <v>13100</v>
      </c>
      <c r="E22" s="75">
        <v>0</v>
      </c>
      <c r="F22" s="75">
        <v>0</v>
      </c>
      <c r="G22" s="75">
        <v>13100</v>
      </c>
    </row>
    <row r="23" spans="1:7" x14ac:dyDescent="0.25">
      <c r="A23" s="63" t="s">
        <v>604</v>
      </c>
      <c r="B23" s="75">
        <v>7920278</v>
      </c>
      <c r="C23" s="75">
        <v>-156250</v>
      </c>
      <c r="D23" s="75">
        <v>7764028</v>
      </c>
      <c r="E23" s="75">
        <v>74982.399999999994</v>
      </c>
      <c r="F23" s="75">
        <v>74982.399999999994</v>
      </c>
      <c r="G23" s="75">
        <v>7689045.5999999996</v>
      </c>
    </row>
    <row r="24" spans="1:7" x14ac:dyDescent="0.25">
      <c r="A24" s="63" t="s">
        <v>605</v>
      </c>
      <c r="B24" s="75">
        <v>3501471.34</v>
      </c>
      <c r="C24" s="75">
        <v>131927.39000000001</v>
      </c>
      <c r="D24" s="75">
        <v>3633398.73</v>
      </c>
      <c r="E24" s="75">
        <v>902110.87</v>
      </c>
      <c r="F24" s="75">
        <v>897391.32</v>
      </c>
      <c r="G24" s="75">
        <v>2731287.86</v>
      </c>
    </row>
    <row r="25" spans="1:7" x14ac:dyDescent="0.25">
      <c r="A25" s="63" t="s">
        <v>606</v>
      </c>
      <c r="B25" s="75">
        <v>1001941.91</v>
      </c>
      <c r="C25" s="75">
        <v>0</v>
      </c>
      <c r="D25" s="75">
        <v>1001941.91</v>
      </c>
      <c r="E25" s="75">
        <v>171346.38</v>
      </c>
      <c r="F25" s="75">
        <v>171346.38</v>
      </c>
      <c r="G25" s="75">
        <v>830595.53</v>
      </c>
    </row>
    <row r="26" spans="1:7" x14ac:dyDescent="0.25">
      <c r="A26" s="63" t="s">
        <v>607</v>
      </c>
      <c r="B26" s="75">
        <v>619981.75</v>
      </c>
      <c r="C26" s="75">
        <v>4515.12</v>
      </c>
      <c r="D26" s="75">
        <v>624496.87</v>
      </c>
      <c r="E26" s="75">
        <v>79953.84</v>
      </c>
      <c r="F26" s="75">
        <v>78353.84</v>
      </c>
      <c r="G26" s="75">
        <v>544543.03</v>
      </c>
    </row>
    <row r="27" spans="1:7" x14ac:dyDescent="0.25">
      <c r="A27" s="63" t="s">
        <v>608</v>
      </c>
      <c r="B27" s="75">
        <v>21468334.050000001</v>
      </c>
      <c r="C27" s="75">
        <v>-278631.17</v>
      </c>
      <c r="D27" s="75">
        <v>21189702.879999999</v>
      </c>
      <c r="E27" s="75">
        <v>2799214.9</v>
      </c>
      <c r="F27" s="75">
        <v>2629533.56</v>
      </c>
      <c r="G27" s="75">
        <v>18390487.98</v>
      </c>
    </row>
    <row r="28" spans="1:7" x14ac:dyDescent="0.25">
      <c r="A28" s="63" t="s">
        <v>609</v>
      </c>
      <c r="B28" s="75">
        <v>443458.38</v>
      </c>
      <c r="C28" s="75">
        <v>1048</v>
      </c>
      <c r="D28" s="75">
        <v>444506.38</v>
      </c>
      <c r="E28" s="75">
        <v>73519.14</v>
      </c>
      <c r="F28" s="75">
        <v>73519.14</v>
      </c>
      <c r="G28" s="75">
        <v>370987.24</v>
      </c>
    </row>
    <row r="29" spans="1:7" x14ac:dyDescent="0.25">
      <c r="A29" s="63" t="s">
        <v>610</v>
      </c>
      <c r="B29" s="75">
        <v>5105976.8499999996</v>
      </c>
      <c r="C29" s="75">
        <v>31.86</v>
      </c>
      <c r="D29" s="75">
        <v>5106008.71</v>
      </c>
      <c r="E29" s="75">
        <v>922312</v>
      </c>
      <c r="F29" s="75">
        <v>916034.41</v>
      </c>
      <c r="G29" s="75">
        <v>4183696.71</v>
      </c>
    </row>
    <row r="30" spans="1:7" x14ac:dyDescent="0.25">
      <c r="A30" s="63" t="s">
        <v>611</v>
      </c>
      <c r="B30" s="75">
        <v>6509778.0999999996</v>
      </c>
      <c r="C30" s="75">
        <v>45647.38</v>
      </c>
      <c r="D30" s="75">
        <v>6555425.4800000004</v>
      </c>
      <c r="E30" s="75">
        <v>1349008.73</v>
      </c>
      <c r="F30" s="75">
        <v>1214399.3899999999</v>
      </c>
      <c r="G30" s="75">
        <v>5206416.75</v>
      </c>
    </row>
    <row r="31" spans="1:7" x14ac:dyDescent="0.25">
      <c r="A31" s="63" t="s">
        <v>612</v>
      </c>
      <c r="B31" s="75">
        <v>26481638.280000001</v>
      </c>
      <c r="C31" s="75">
        <v>-268790.3</v>
      </c>
      <c r="D31" s="75">
        <v>26212847.98</v>
      </c>
      <c r="E31" s="75">
        <v>4744342.58</v>
      </c>
      <c r="F31" s="75">
        <v>4103582.38</v>
      </c>
      <c r="G31" s="75">
        <v>21468505.399999999</v>
      </c>
    </row>
    <row r="32" spans="1:7" x14ac:dyDescent="0.25">
      <c r="A32" s="63" t="s">
        <v>613</v>
      </c>
      <c r="B32" s="75">
        <v>5355695.24</v>
      </c>
      <c r="C32" s="75">
        <v>-18372.080000000002</v>
      </c>
      <c r="D32" s="75">
        <v>5337323.16</v>
      </c>
      <c r="E32" s="75">
        <v>829848.3</v>
      </c>
      <c r="F32" s="75">
        <v>809411.35</v>
      </c>
      <c r="G32" s="75">
        <v>4507474.8600000003</v>
      </c>
    </row>
    <row r="33" spans="1:7" x14ac:dyDescent="0.25">
      <c r="A33" s="63" t="s">
        <v>614</v>
      </c>
      <c r="B33" s="75">
        <v>3083577.29</v>
      </c>
      <c r="C33" s="75">
        <v>-11754.38</v>
      </c>
      <c r="D33" s="75">
        <v>3071822.91</v>
      </c>
      <c r="E33" s="75">
        <v>590014.64</v>
      </c>
      <c r="F33" s="75">
        <v>580160.72</v>
      </c>
      <c r="G33" s="75">
        <v>2481808.27</v>
      </c>
    </row>
    <row r="34" spans="1:7" x14ac:dyDescent="0.25">
      <c r="A34" s="63" t="s">
        <v>615</v>
      </c>
      <c r="B34" s="75">
        <v>4018828.84</v>
      </c>
      <c r="C34" s="75">
        <v>-15044.38</v>
      </c>
      <c r="D34" s="75">
        <v>4003784.46</v>
      </c>
      <c r="E34" s="75">
        <v>635137.25</v>
      </c>
      <c r="F34" s="75">
        <v>609644.54</v>
      </c>
      <c r="G34" s="75">
        <v>3368647.21</v>
      </c>
    </row>
    <row r="35" spans="1:7" x14ac:dyDescent="0.25">
      <c r="A35" s="63" t="s">
        <v>616</v>
      </c>
      <c r="B35" s="75">
        <v>3485271.97</v>
      </c>
      <c r="C35" s="75">
        <v>-58822.53</v>
      </c>
      <c r="D35" s="75">
        <v>3426449.44</v>
      </c>
      <c r="E35" s="75">
        <v>561568.29</v>
      </c>
      <c r="F35" s="75">
        <v>556400.18000000005</v>
      </c>
      <c r="G35" s="75">
        <v>2864881.15</v>
      </c>
    </row>
    <row r="36" spans="1:7" x14ac:dyDescent="0.25">
      <c r="A36" s="63" t="s">
        <v>617</v>
      </c>
      <c r="B36" s="75">
        <v>2210345.62</v>
      </c>
      <c r="C36" s="75">
        <v>-106212.76</v>
      </c>
      <c r="D36" s="75">
        <v>2104132.86</v>
      </c>
      <c r="E36" s="75">
        <v>350896.73</v>
      </c>
      <c r="F36" s="75">
        <v>342913.07</v>
      </c>
      <c r="G36" s="75">
        <v>1753236.13</v>
      </c>
    </row>
    <row r="37" spans="1:7" x14ac:dyDescent="0.25">
      <c r="A37" s="63" t="s">
        <v>618</v>
      </c>
      <c r="B37" s="75">
        <v>1628918.31</v>
      </c>
      <c r="C37" s="75">
        <v>45768.94</v>
      </c>
      <c r="D37" s="75">
        <v>1674687.25</v>
      </c>
      <c r="E37" s="75">
        <v>233963.6</v>
      </c>
      <c r="F37" s="75">
        <v>232903.7</v>
      </c>
      <c r="G37" s="75">
        <v>1440723.65</v>
      </c>
    </row>
    <row r="38" spans="1:7" x14ac:dyDescent="0.25">
      <c r="A38" s="63" t="s">
        <v>619</v>
      </c>
      <c r="B38" s="75">
        <v>1500000</v>
      </c>
      <c r="C38" s="75">
        <v>0</v>
      </c>
      <c r="D38" s="75">
        <v>1500000</v>
      </c>
      <c r="E38" s="75">
        <v>250727.2</v>
      </c>
      <c r="F38" s="75">
        <v>234000</v>
      </c>
      <c r="G38" s="75">
        <v>1249272.8</v>
      </c>
    </row>
    <row r="39" spans="1:7" x14ac:dyDescent="0.25">
      <c r="A39" s="31" t="s">
        <v>154</v>
      </c>
      <c r="B39" s="49"/>
      <c r="C39" s="49"/>
      <c r="D39" s="49"/>
      <c r="E39" s="49"/>
      <c r="F39" s="49"/>
      <c r="G39" s="49"/>
    </row>
    <row r="40" spans="1:7" x14ac:dyDescent="0.25">
      <c r="A40" s="3" t="s">
        <v>399</v>
      </c>
      <c r="B40" s="4">
        <f>SUM(B41:B48)</f>
        <v>0</v>
      </c>
      <c r="C40" s="4">
        <f t="shared" ref="C40:G40" si="1">SUM(C41:C48)</f>
        <v>0</v>
      </c>
      <c r="D40" s="4">
        <f t="shared" si="1"/>
        <v>0</v>
      </c>
      <c r="E40" s="4">
        <f t="shared" si="1"/>
        <v>0</v>
      </c>
      <c r="F40" s="4">
        <f t="shared" si="1"/>
        <v>0</v>
      </c>
      <c r="G40" s="4">
        <f t="shared" si="1"/>
        <v>0</v>
      </c>
    </row>
    <row r="41" spans="1:7" x14ac:dyDescent="0.25">
      <c r="A41" s="63" t="s">
        <v>391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v>0</v>
      </c>
    </row>
    <row r="42" spans="1:7" x14ac:dyDescent="0.25">
      <c r="A42" s="63" t="s">
        <v>392</v>
      </c>
      <c r="B42" s="75">
        <v>0</v>
      </c>
      <c r="C42" s="75">
        <v>0</v>
      </c>
      <c r="D42" s="75">
        <v>0</v>
      </c>
      <c r="E42" s="75">
        <v>0</v>
      </c>
      <c r="F42" s="75">
        <v>0</v>
      </c>
      <c r="G42" s="75">
        <v>0</v>
      </c>
    </row>
    <row r="43" spans="1:7" x14ac:dyDescent="0.25">
      <c r="A43" s="63" t="s">
        <v>393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v>0</v>
      </c>
    </row>
    <row r="44" spans="1:7" x14ac:dyDescent="0.25">
      <c r="A44" s="63" t="s">
        <v>394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v>0</v>
      </c>
    </row>
    <row r="45" spans="1:7" x14ac:dyDescent="0.25">
      <c r="A45" s="63" t="s">
        <v>395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v>0</v>
      </c>
    </row>
    <row r="46" spans="1:7" x14ac:dyDescent="0.25">
      <c r="A46" s="63" t="s">
        <v>396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v>0</v>
      </c>
    </row>
    <row r="47" spans="1:7" x14ac:dyDescent="0.25">
      <c r="A47" s="63" t="s">
        <v>397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v>0</v>
      </c>
    </row>
    <row r="48" spans="1:7" x14ac:dyDescent="0.25">
      <c r="A48" s="63" t="s">
        <v>398</v>
      </c>
      <c r="B48" s="75">
        <v>0</v>
      </c>
      <c r="C48" s="75">
        <v>0</v>
      </c>
      <c r="D48" s="75">
        <v>0</v>
      </c>
      <c r="E48" s="75">
        <v>0</v>
      </c>
      <c r="F48" s="75">
        <v>0</v>
      </c>
      <c r="G48" s="75">
        <v>0</v>
      </c>
    </row>
    <row r="49" spans="1:7" x14ac:dyDescent="0.25">
      <c r="A49" s="31" t="s">
        <v>154</v>
      </c>
      <c r="B49" s="49"/>
      <c r="C49" s="49"/>
      <c r="D49" s="49"/>
      <c r="E49" s="49"/>
      <c r="F49" s="49"/>
      <c r="G49" s="49"/>
    </row>
    <row r="50" spans="1:7" x14ac:dyDescent="0.25">
      <c r="A50" s="3" t="s">
        <v>387</v>
      </c>
      <c r="B50" s="4">
        <f t="shared" ref="B50:G50" si="2">SUM(B40,B9)</f>
        <v>168429557.94999999</v>
      </c>
      <c r="C50" s="4">
        <f t="shared" si="2"/>
        <v>-7.2759576141834259E-11</v>
      </c>
      <c r="D50" s="4">
        <f t="shared" si="2"/>
        <v>168429557.94999999</v>
      </c>
      <c r="E50" s="4">
        <f t="shared" si="2"/>
        <v>27222048.199999999</v>
      </c>
      <c r="F50" s="4">
        <f t="shared" si="2"/>
        <v>25273190.629999999</v>
      </c>
      <c r="G50" s="4">
        <f t="shared" si="2"/>
        <v>141207509.75</v>
      </c>
    </row>
    <row r="51" spans="1:7" x14ac:dyDescent="0.25">
      <c r="A51" s="55"/>
      <c r="B51" s="55"/>
      <c r="C51" s="55"/>
      <c r="D51" s="55"/>
      <c r="E51" s="55"/>
      <c r="F51" s="55"/>
      <c r="G51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39:G40 B9:G9 B49:G5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9:G50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zoomScale="75" zoomScaleNormal="75" workbookViewId="0">
      <selection activeCell="B4" sqref="B4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6" t="s">
        <v>400</v>
      </c>
      <c r="B1" s="177"/>
      <c r="C1" s="177"/>
      <c r="D1" s="177"/>
      <c r="E1" s="177"/>
      <c r="F1" s="177"/>
      <c r="G1" s="177"/>
    </row>
    <row r="2" spans="1:7" x14ac:dyDescent="0.25">
      <c r="A2" s="110" t="str">
        <f>'Formato 1'!A2</f>
        <v>Comisión Municipal de Cultura Física y Deporte de León, Guanajuato</v>
      </c>
      <c r="B2" s="111"/>
      <c r="C2" s="111"/>
      <c r="D2" s="111"/>
      <c r="E2" s="111"/>
      <c r="F2" s="111"/>
      <c r="G2" s="112"/>
    </row>
    <row r="3" spans="1:7" x14ac:dyDescent="0.25">
      <c r="A3" s="113" t="s">
        <v>401</v>
      </c>
      <c r="B3" s="114"/>
      <c r="C3" s="114"/>
      <c r="D3" s="114"/>
      <c r="E3" s="114"/>
      <c r="F3" s="114"/>
      <c r="G3" s="115"/>
    </row>
    <row r="4" spans="1:7" x14ac:dyDescent="0.25">
      <c r="A4" s="113" t="s">
        <v>402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3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65" t="s">
        <v>7</v>
      </c>
      <c r="B7" s="173" t="s">
        <v>306</v>
      </c>
      <c r="C7" s="174"/>
      <c r="D7" s="174"/>
      <c r="E7" s="174"/>
      <c r="F7" s="175"/>
      <c r="G7" s="169" t="s">
        <v>403</v>
      </c>
    </row>
    <row r="8" spans="1:7" ht="30" x14ac:dyDescent="0.25">
      <c r="A8" s="166"/>
      <c r="B8" s="25" t="s">
        <v>308</v>
      </c>
      <c r="C8" s="7" t="s">
        <v>404</v>
      </c>
      <c r="D8" s="25" t="s">
        <v>310</v>
      </c>
      <c r="E8" s="25" t="s">
        <v>194</v>
      </c>
      <c r="F8" s="32" t="s">
        <v>211</v>
      </c>
      <c r="G8" s="168"/>
    </row>
    <row r="9" spans="1:7" ht="16.5" customHeight="1" x14ac:dyDescent="0.25">
      <c r="A9" s="26" t="s">
        <v>405</v>
      </c>
      <c r="B9" s="30">
        <f>SUM(B10,B19,B27,B37)</f>
        <v>168429557.94999999</v>
      </c>
      <c r="C9" s="30">
        <f t="shared" ref="C9:G9" si="0">SUM(C10,C19,C27,C37)</f>
        <v>0</v>
      </c>
      <c r="D9" s="30">
        <f t="shared" si="0"/>
        <v>168429557.94999999</v>
      </c>
      <c r="E9" s="30">
        <f t="shared" si="0"/>
        <v>27222048.199999999</v>
      </c>
      <c r="F9" s="30">
        <f t="shared" si="0"/>
        <v>25273190.629999999</v>
      </c>
      <c r="G9" s="30">
        <f t="shared" si="0"/>
        <v>141207509.75</v>
      </c>
    </row>
    <row r="10" spans="1:7" ht="15" customHeight="1" x14ac:dyDescent="0.25">
      <c r="A10" s="58" t="s">
        <v>406</v>
      </c>
      <c r="B10" s="47">
        <f>SUM(B11:B18)</f>
        <v>0</v>
      </c>
      <c r="C10" s="47">
        <f t="shared" ref="C10:G10" si="1">SUM(C11:C18)</f>
        <v>0</v>
      </c>
      <c r="D10" s="47">
        <f t="shared" si="1"/>
        <v>0</v>
      </c>
      <c r="E10" s="47">
        <f t="shared" si="1"/>
        <v>0</v>
      </c>
      <c r="F10" s="47">
        <f t="shared" si="1"/>
        <v>0</v>
      </c>
      <c r="G10" s="47">
        <f t="shared" si="1"/>
        <v>0</v>
      </c>
    </row>
    <row r="11" spans="1:7" x14ac:dyDescent="0.25">
      <c r="A11" s="77" t="s">
        <v>407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408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409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410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411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 x14ac:dyDescent="0.25">
      <c r="A16" s="77" t="s">
        <v>412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413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414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415</v>
      </c>
      <c r="B19" s="47">
        <f>SUM(B20:B26)</f>
        <v>168429557.94999999</v>
      </c>
      <c r="C19" s="47">
        <f t="shared" ref="C19:G19" si="2">SUM(C20:C26)</f>
        <v>0</v>
      </c>
      <c r="D19" s="47">
        <f t="shared" si="2"/>
        <v>168429557.94999999</v>
      </c>
      <c r="E19" s="47">
        <f t="shared" si="2"/>
        <v>27222048.199999999</v>
      </c>
      <c r="F19" s="47">
        <f t="shared" si="2"/>
        <v>25273190.629999999</v>
      </c>
      <c r="G19" s="47">
        <f t="shared" si="2"/>
        <v>141207509.75</v>
      </c>
    </row>
    <row r="20" spans="1:7" x14ac:dyDescent="0.25">
      <c r="A20" s="77" t="s">
        <v>416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417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25">
      <c r="A22" s="77" t="s">
        <v>418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77" t="s">
        <v>419</v>
      </c>
      <c r="B23" s="47">
        <v>168429557.94999999</v>
      </c>
      <c r="C23" s="47">
        <v>0</v>
      </c>
      <c r="D23" s="47">
        <v>168429557.94999999</v>
      </c>
      <c r="E23" s="47">
        <v>27222048.199999999</v>
      </c>
      <c r="F23" s="47">
        <v>25273190.629999999</v>
      </c>
      <c r="G23" s="47">
        <v>141207509.75</v>
      </c>
    </row>
    <row r="24" spans="1:7" x14ac:dyDescent="0.25">
      <c r="A24" s="77" t="s">
        <v>420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25">
      <c r="A25" s="77" t="s">
        <v>421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5">
      <c r="A26" s="77" t="s">
        <v>422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423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424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425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426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427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428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429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430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431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432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433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434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435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436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437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438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8" t="s">
        <v>406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407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408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409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410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411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412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413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414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415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25">
      <c r="A54" s="80" t="s">
        <v>416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417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418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419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420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421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422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423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424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425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426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427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428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429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430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431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432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433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434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435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436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437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387</v>
      </c>
      <c r="B77" s="4">
        <f>B43+B9</f>
        <v>168429557.94999999</v>
      </c>
      <c r="C77" s="4">
        <f t="shared" ref="C77:G77" si="10">C43+C9</f>
        <v>0</v>
      </c>
      <c r="D77" s="4">
        <f t="shared" si="10"/>
        <v>168429557.94999999</v>
      </c>
      <c r="E77" s="4">
        <f t="shared" si="10"/>
        <v>27222048.199999999</v>
      </c>
      <c r="F77" s="4">
        <f t="shared" si="10"/>
        <v>25273190.629999999</v>
      </c>
      <c r="G77" s="4">
        <f t="shared" si="10"/>
        <v>141207509.75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22 B24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="75" zoomScaleNormal="75" workbookViewId="0">
      <selection activeCell="G9" sqref="G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70" t="s">
        <v>439</v>
      </c>
      <c r="B1" s="162"/>
      <c r="C1" s="162"/>
      <c r="D1" s="162"/>
      <c r="E1" s="162"/>
      <c r="F1" s="162"/>
      <c r="G1" s="163"/>
    </row>
    <row r="2" spans="1:7" x14ac:dyDescent="0.25">
      <c r="A2" s="110" t="str">
        <f>'Formato 1'!A2</f>
        <v>Comisión Municipal de Cultura Física y Deporte de León, Guanajuato</v>
      </c>
      <c r="B2" s="111"/>
      <c r="C2" s="111"/>
      <c r="D2" s="111"/>
      <c r="E2" s="111"/>
      <c r="F2" s="111"/>
      <c r="G2" s="112"/>
    </row>
    <row r="3" spans="1:7" x14ac:dyDescent="0.25">
      <c r="A3" s="113" t="s">
        <v>304</v>
      </c>
      <c r="B3" s="114"/>
      <c r="C3" s="114"/>
      <c r="D3" s="114"/>
      <c r="E3" s="114"/>
      <c r="F3" s="114"/>
      <c r="G3" s="115"/>
    </row>
    <row r="4" spans="1:7" x14ac:dyDescent="0.25">
      <c r="A4" s="113" t="s">
        <v>440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3</v>
      </c>
      <c r="B6" s="117"/>
      <c r="C6" s="117"/>
      <c r="D6" s="117"/>
      <c r="E6" s="117"/>
      <c r="F6" s="117"/>
      <c r="G6" s="118"/>
    </row>
    <row r="7" spans="1:7" x14ac:dyDescent="0.25">
      <c r="A7" s="165" t="s">
        <v>441</v>
      </c>
      <c r="B7" s="168" t="s">
        <v>306</v>
      </c>
      <c r="C7" s="168"/>
      <c r="D7" s="168"/>
      <c r="E7" s="168"/>
      <c r="F7" s="168"/>
      <c r="G7" s="168" t="s">
        <v>307</v>
      </c>
    </row>
    <row r="8" spans="1:7" ht="30" x14ac:dyDescent="0.25">
      <c r="A8" s="166"/>
      <c r="B8" s="7" t="s">
        <v>308</v>
      </c>
      <c r="C8" s="33" t="s">
        <v>404</v>
      </c>
      <c r="D8" s="33" t="s">
        <v>239</v>
      </c>
      <c r="E8" s="33" t="s">
        <v>194</v>
      </c>
      <c r="F8" s="33" t="s">
        <v>211</v>
      </c>
      <c r="G8" s="178"/>
    </row>
    <row r="9" spans="1:7" ht="15.75" customHeight="1" x14ac:dyDescent="0.25">
      <c r="A9" s="26" t="s">
        <v>442</v>
      </c>
      <c r="B9" s="119">
        <f>SUM(B10,B11,B12,B15,B16,B19)</f>
        <v>72312536.840000004</v>
      </c>
      <c r="C9" s="119">
        <f t="shared" ref="C9:G9" si="0">SUM(C10,C11,C12,C15,C16,C19)</f>
        <v>0</v>
      </c>
      <c r="D9" s="119">
        <f t="shared" si="0"/>
        <v>72312536.840000004</v>
      </c>
      <c r="E9" s="119">
        <f t="shared" si="0"/>
        <v>16238769.09</v>
      </c>
      <c r="F9" s="119">
        <f t="shared" si="0"/>
        <v>16238769.09</v>
      </c>
      <c r="G9" s="119">
        <f t="shared" si="0"/>
        <v>56073767.750000007</v>
      </c>
    </row>
    <row r="10" spans="1:7" x14ac:dyDescent="0.25">
      <c r="A10" s="58" t="s">
        <v>443</v>
      </c>
      <c r="B10" s="75">
        <v>72312536.840000004</v>
      </c>
      <c r="C10" s="75">
        <v>0</v>
      </c>
      <c r="D10" s="75">
        <v>72312536.840000004</v>
      </c>
      <c r="E10" s="75">
        <v>16238769.09</v>
      </c>
      <c r="F10" s="75">
        <v>16238769.09</v>
      </c>
      <c r="G10" s="76">
        <v>56073767.750000007</v>
      </c>
    </row>
    <row r="11" spans="1:7" ht="15.75" customHeight="1" x14ac:dyDescent="0.25">
      <c r="A11" s="58" t="s">
        <v>444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445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446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447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448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449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450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451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452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453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443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444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445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446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447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448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449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450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451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452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454</v>
      </c>
      <c r="B33" s="119">
        <f>B21+B9</f>
        <v>72312536.840000004</v>
      </c>
      <c r="C33" s="119">
        <f t="shared" ref="C33:G33" si="8">C21+C9</f>
        <v>0</v>
      </c>
      <c r="D33" s="119">
        <f t="shared" si="8"/>
        <v>72312536.840000004</v>
      </c>
      <c r="E33" s="119">
        <f t="shared" si="8"/>
        <v>16238769.09</v>
      </c>
      <c r="F33" s="119">
        <f t="shared" si="8"/>
        <v>16238769.09</v>
      </c>
      <c r="G33" s="119">
        <f t="shared" si="8"/>
        <v>56073767.750000007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openxmlformats.org/package/2006/metadata/core-properties"/>
    <ds:schemaRef ds:uri="http://www.w3.org/XML/1998/namespace"/>
    <ds:schemaRef ds:uri="http://purl.org/dc/elements/1.1/"/>
    <ds:schemaRef ds:uri="0c865bf4-0f22-4e4d-b041-7b0c1657e5a8"/>
    <ds:schemaRef ds:uri="http://schemas.microsoft.com/office/2006/metadata/properties"/>
    <ds:schemaRef ds:uri="http://purl.org/dc/terms/"/>
    <ds:schemaRef ds:uri="http://schemas.microsoft.com/office/2006/documentManagement/types"/>
    <ds:schemaRef ds:uri="6aa8a68a-ab09-4ac8-a697-fdce915bc567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admin</cp:lastModifiedBy>
  <cp:revision/>
  <dcterms:created xsi:type="dcterms:W3CDTF">2023-03-16T22:14:51Z</dcterms:created>
  <dcterms:modified xsi:type="dcterms:W3CDTF">2025-04-16T21:30:24Z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