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meza\Desktop\COORD PRESUP 1 DE JUNIO 2019\INFORMACIÓN DE OFICIO\4 trimestre\xls\"/>
    </mc:Choice>
  </mc:AlternateContent>
  <bookViews>
    <workbookView xWindow="0" yWindow="0" windowWidth="15360" windowHeight="7515"/>
  </bookViews>
  <sheets>
    <sheet name="PPI" sheetId="2" r:id="rId1"/>
  </sheets>
  <definedNames>
    <definedName name="_xlnm._FilterDatabase" localSheetId="0" hidden="1">PPI!$A$3:$N$28</definedName>
  </definedNames>
  <calcPr calcId="162913"/>
</workbook>
</file>

<file path=xl/calcChain.xml><?xml version="1.0" encoding="utf-8"?>
<calcChain xmlns="http://schemas.openxmlformats.org/spreadsheetml/2006/main">
  <c r="L67" i="2" l="1"/>
  <c r="L76" i="2"/>
  <c r="F29" i="2"/>
  <c r="G77" i="2" l="1"/>
  <c r="F77" i="2"/>
  <c r="E77" i="2"/>
  <c r="E79" i="2"/>
  <c r="L75" i="2"/>
  <c r="L74" i="2"/>
  <c r="L73" i="2"/>
  <c r="L72" i="2"/>
  <c r="L71" i="2"/>
  <c r="L70" i="2"/>
  <c r="L69" i="2"/>
  <c r="L68" i="2"/>
  <c r="L66" i="2"/>
  <c r="L65" i="2"/>
  <c r="L64" i="2"/>
  <c r="L63" i="2"/>
  <c r="L62" i="2"/>
  <c r="L61" i="2"/>
  <c r="L60" i="2"/>
  <c r="L59" i="2"/>
  <c r="L58" i="2"/>
  <c r="L57" i="2"/>
  <c r="K57" i="2"/>
  <c r="L56" i="2"/>
  <c r="K56" i="2"/>
  <c r="L55" i="2"/>
  <c r="K55" i="2"/>
  <c r="L54" i="2"/>
  <c r="K54" i="2"/>
  <c r="L53" i="2"/>
  <c r="K53" i="2"/>
  <c r="L52" i="2"/>
  <c r="K52" i="2"/>
  <c r="L51" i="2"/>
  <c r="K51" i="2"/>
  <c r="L50" i="2"/>
  <c r="L49" i="2"/>
  <c r="K49" i="2"/>
  <c r="L48" i="2"/>
  <c r="K48" i="2"/>
  <c r="L47" i="2"/>
  <c r="L46" i="2"/>
  <c r="L45" i="2"/>
  <c r="L44" i="2"/>
  <c r="K44" i="2"/>
  <c r="L43" i="2"/>
  <c r="L42" i="2"/>
  <c r="L41" i="2"/>
  <c r="L40" i="2"/>
  <c r="L39" i="2"/>
  <c r="L38" i="2"/>
  <c r="K38" i="2"/>
  <c r="L37" i="2"/>
  <c r="L36" i="2"/>
  <c r="L35" i="2"/>
  <c r="K35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L23" i="2"/>
  <c r="K23" i="2"/>
  <c r="L22" i="2"/>
  <c r="K22" i="2"/>
  <c r="L21" i="2"/>
  <c r="K21" i="2"/>
  <c r="L20" i="2"/>
  <c r="L19" i="2"/>
  <c r="L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6" i="2"/>
  <c r="K6" i="2"/>
  <c r="L5" i="2"/>
  <c r="K5" i="2"/>
  <c r="N76" i="2"/>
  <c r="M76" i="2"/>
  <c r="N75" i="2"/>
  <c r="M75" i="2"/>
  <c r="N74" i="2"/>
  <c r="M74" i="2"/>
  <c r="N73" i="2"/>
  <c r="M73" i="2"/>
  <c r="N72" i="2"/>
  <c r="M72" i="2"/>
  <c r="N71" i="2"/>
  <c r="M71" i="2"/>
  <c r="N70" i="2"/>
  <c r="M70" i="2"/>
  <c r="N69" i="2"/>
  <c r="M69" i="2"/>
  <c r="N68" i="2"/>
  <c r="M68" i="2"/>
  <c r="N67" i="2"/>
  <c r="M67" i="2"/>
  <c r="N66" i="2"/>
  <c r="M66" i="2"/>
  <c r="N65" i="2"/>
  <c r="M65" i="2"/>
  <c r="N64" i="2"/>
  <c r="M64" i="2"/>
  <c r="G79" i="2"/>
  <c r="F79" i="2"/>
  <c r="F35" i="2"/>
  <c r="N62" i="2" l="1"/>
  <c r="M62" i="2"/>
  <c r="N63" i="2" l="1"/>
  <c r="M63" i="2"/>
  <c r="N61" i="2"/>
  <c r="M61" i="2"/>
  <c r="N60" i="2"/>
  <c r="M60" i="2"/>
  <c r="N59" i="2"/>
  <c r="M59" i="2"/>
  <c r="N58" i="2"/>
  <c r="M58" i="2"/>
  <c r="N57" i="2"/>
  <c r="M57" i="2"/>
  <c r="N55" i="2"/>
  <c r="M55" i="2"/>
  <c r="N54" i="2"/>
  <c r="M54" i="2"/>
  <c r="N52" i="2"/>
  <c r="M52" i="2"/>
  <c r="N51" i="2"/>
  <c r="M51" i="2"/>
  <c r="N50" i="2"/>
  <c r="M50" i="2"/>
  <c r="N49" i="2"/>
  <c r="M49" i="2"/>
  <c r="N48" i="2"/>
  <c r="M48" i="2"/>
  <c r="N47" i="2"/>
  <c r="M47" i="2"/>
  <c r="N46" i="2"/>
  <c r="M46" i="2"/>
  <c r="N45" i="2"/>
  <c r="M45" i="2"/>
  <c r="N44" i="2"/>
  <c r="M44" i="2"/>
  <c r="N43" i="2"/>
  <c r="M43" i="2"/>
  <c r="N42" i="2"/>
  <c r="M42" i="2"/>
  <c r="N41" i="2"/>
  <c r="M41" i="2"/>
  <c r="N40" i="2"/>
  <c r="M40" i="2"/>
  <c r="N39" i="2"/>
  <c r="M39" i="2"/>
  <c r="N38" i="2"/>
  <c r="M38" i="2"/>
  <c r="N37" i="2"/>
  <c r="M37" i="2"/>
  <c r="N36" i="2"/>
  <c r="M36" i="2"/>
  <c r="N35" i="2"/>
  <c r="M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6" i="2"/>
  <c r="M6" i="2"/>
  <c r="N5" i="2"/>
  <c r="M5" i="2"/>
  <c r="N4" i="2"/>
  <c r="M4" i="2"/>
  <c r="L4" i="2"/>
  <c r="K4" i="2"/>
</calcChain>
</file>

<file path=xl/sharedStrings.xml><?xml version="1.0" encoding="utf-8"?>
<sst xmlns="http://schemas.openxmlformats.org/spreadsheetml/2006/main" count="216" uniqueCount="142">
  <si>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</si>
  <si>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</si>
  <si>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</si>
  <si>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</si>
  <si>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</si>
  <si>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</si>
  <si>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</si>
  <si>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</si>
  <si>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</si>
  <si>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</si>
  <si>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</si>
  <si>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</si>
  <si>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</si>
  <si>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</si>
  <si>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</si>
  <si>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</si>
  <si>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</si>
  <si>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 xml:space="preserve">     Coord. Presupuesto COMUDE León</t>
  </si>
  <si>
    <t xml:space="preserve">           C.P. Ma. Angélica Meza Vargas</t>
  </si>
  <si>
    <t xml:space="preserve">      C.P. Alfonso de Jesús Manrique González</t>
  </si>
  <si>
    <t xml:space="preserve">         Director Administrativo COMUDE León</t>
  </si>
  <si>
    <t xml:space="preserve">                                         Lic. Roberto José Elías Orozco</t>
  </si>
  <si>
    <t xml:space="preserve">                                        Director General COMUDE León</t>
  </si>
  <si>
    <t>E-1003</t>
  </si>
  <si>
    <t>E-3001</t>
  </si>
  <si>
    <t>E-3004</t>
  </si>
  <si>
    <t>E-3005</t>
  </si>
  <si>
    <t>E-3008</t>
  </si>
  <si>
    <t>E-3009</t>
  </si>
  <si>
    <t>E-3010</t>
  </si>
  <si>
    <t>E-3011</t>
  </si>
  <si>
    <t>E-3012</t>
  </si>
  <si>
    <t>E-3013</t>
  </si>
  <si>
    <t>E-3014</t>
  </si>
  <si>
    <t>E-3015</t>
  </si>
  <si>
    <t>E-3021</t>
  </si>
  <si>
    <t>E-3022</t>
  </si>
  <si>
    <t>E-2014</t>
  </si>
  <si>
    <t>E-2015</t>
  </si>
  <si>
    <t>E-1002</t>
  </si>
  <si>
    <t>E-5005</t>
  </si>
  <si>
    <t>E-5008</t>
  </si>
  <si>
    <t>E-5009</t>
  </si>
  <si>
    <t>E-5010</t>
  </si>
  <si>
    <t>E-5011</t>
  </si>
  <si>
    <t>E-5001</t>
  </si>
  <si>
    <t>E-21-5005</t>
  </si>
  <si>
    <t>E-21-5011</t>
  </si>
  <si>
    <t>E-21-5012</t>
  </si>
  <si>
    <t>E-5002</t>
  </si>
  <si>
    <t>E-5004</t>
  </si>
  <si>
    <t>E-50-1004</t>
  </si>
  <si>
    <t>E-1011</t>
  </si>
  <si>
    <t>O-1001</t>
  </si>
  <si>
    <t>O-1006</t>
  </si>
  <si>
    <t>O-1016</t>
  </si>
  <si>
    <t>O-1008</t>
  </si>
  <si>
    <t>O-1009</t>
  </si>
  <si>
    <t>O-2010</t>
  </si>
  <si>
    <t>Operación de Cultura Física y Recreación</t>
  </si>
  <si>
    <t>Deporte para personas con discapacidad</t>
  </si>
  <si>
    <t>Activación física para adultos mayores</t>
  </si>
  <si>
    <t>Activación física en minideportivas</t>
  </si>
  <si>
    <t>Escuelas de inicio al deporte UD EFM</t>
  </si>
  <si>
    <t>Escuelas de inicio al deporte UD LIR</t>
  </si>
  <si>
    <t>Escuelas de inicio al deporte UD ATC</t>
  </si>
  <si>
    <t>Escuelas de inicio al deporte UD JRG</t>
  </si>
  <si>
    <t>Escuelas de inicio al deporte UD PA</t>
  </si>
  <si>
    <t>Escuelas de inicio al deporte UD PCH</t>
  </si>
  <si>
    <t>Escuelas de inicio al deporte UD NM</t>
  </si>
  <si>
    <t>Escuelas de inicio al deporte UD PH</t>
  </si>
  <si>
    <t>Activación física escolar</t>
  </si>
  <si>
    <t>Activación física laboral</t>
  </si>
  <si>
    <t>Curso de Verano</t>
  </si>
  <si>
    <t>Campamento de Pascua</t>
  </si>
  <si>
    <t>Nada por tu corazón</t>
  </si>
  <si>
    <t>Operación de Eventos y Mercadotecnia</t>
  </si>
  <si>
    <t>Atención de Eventos Deportivos</t>
  </si>
  <si>
    <t>Comunicación Social</t>
  </si>
  <si>
    <t>Maratón León</t>
  </si>
  <si>
    <t>Mercadotecnia</t>
  </si>
  <si>
    <t>Operación de Infraestructura</t>
  </si>
  <si>
    <t>Mantenimiento de Unidades Deportivas</t>
  </si>
  <si>
    <t>Operación de Unidad EFM</t>
  </si>
  <si>
    <t>Operación de Unidad Luis I. Rodríguez</t>
  </si>
  <si>
    <t>Operación de Unidad Jesús Rodríguez Gaona</t>
  </si>
  <si>
    <t>Operación de la Unidad Parque del Árbol</t>
  </si>
  <si>
    <t>Operación de la Unidad Parque Chapalita</t>
  </si>
  <si>
    <t>Operación de la Unidad Antonio "Tota" Carbajal</t>
  </si>
  <si>
    <t>Operación de Unidad Nuevo Milenio</t>
  </si>
  <si>
    <t>Operación de Unidad Parque Extremo Hilamas</t>
  </si>
  <si>
    <t>Rehabilitación de Baños UD EFM (EDO)</t>
  </si>
  <si>
    <t>Rehabilitación de Baños UD EFM (MPIO)</t>
  </si>
  <si>
    <t xml:space="preserve">Operación del Deporte Selectivo </t>
  </si>
  <si>
    <t>Operación del Deporte Selectivo (Interescolares)</t>
  </si>
  <si>
    <t>Operación del Deporte Selectivo  (Becas Rva Nac.  Alto Rend)</t>
  </si>
  <si>
    <t>Operación del Deporte Selectivo  (Becas Olim-Entren-Rva-Alto Rdo)</t>
  </si>
  <si>
    <t>Operación del Deporte Selectivo  (Alto Rendimiento)</t>
  </si>
  <si>
    <t>Olimpiada y Paralimpiada</t>
  </si>
  <si>
    <t>Olimpiada y Paralimpiada (Ajedrez)</t>
  </si>
  <si>
    <t>Metodología del Entrenamiento Deportivo</t>
  </si>
  <si>
    <t>Ciencias Aplicadas al Deporte</t>
  </si>
  <si>
    <t xml:space="preserve">Certificación de 360 Promotores Municipales de  Deporte en competencia laborales </t>
  </si>
  <si>
    <t>Programa de Innovación CECAMUDE</t>
  </si>
  <si>
    <t>Gestión y Atención Ciudadana</t>
  </si>
  <si>
    <t>Adminsitración de Bienes y Recursos</t>
  </si>
  <si>
    <t>Capacitación Continua</t>
  </si>
  <si>
    <t>Informática y programación</t>
  </si>
  <si>
    <t>Contraloría</t>
  </si>
  <si>
    <t>Protección civil de unidades deportivas</t>
  </si>
  <si>
    <t>Prestación de servicios púbicos</t>
  </si>
  <si>
    <t>Prestación de Servicios Públicos</t>
  </si>
  <si>
    <t>Prestación de servicios públicos</t>
  </si>
  <si>
    <t>Apoyo a la función pública y al mejoramiento de la gestión</t>
  </si>
  <si>
    <t>día 12</t>
  </si>
  <si>
    <t>Día 12</t>
  </si>
  <si>
    <t>Rehabilitación Minideportiva Miguel Hidalgo</t>
  </si>
  <si>
    <t>Apoyo alcance Políticas Públicas Abejas</t>
  </si>
  <si>
    <t>Apoyo alcance Políticas Públicas Bravos</t>
  </si>
  <si>
    <t>Apoyo alcance Políticas Públicas Virtus</t>
  </si>
  <si>
    <t>O-1010</t>
  </si>
  <si>
    <t>O-1017</t>
  </si>
  <si>
    <t>O-1018</t>
  </si>
  <si>
    <t>O-1019</t>
  </si>
  <si>
    <t>O-8001</t>
  </si>
  <si>
    <t>Deporte en Colonias con alto Indice Delictivo</t>
  </si>
  <si>
    <t>O-3019</t>
  </si>
  <si>
    <t>Torneo Futuros Cracks</t>
  </si>
  <si>
    <t>COMISION MUNICIPAL DE CULTURA FISICA Y DEPORTE DE LEON GUANAJUATO
Programas y Proyectos de Inversión
DEL 1 de Enero al 31 de Diciembre 2019</t>
  </si>
  <si>
    <t>Colocación Celdas EFM</t>
  </si>
  <si>
    <t>Rehabilitación Duela ATC</t>
  </si>
  <si>
    <t>Tableros de Basquet EFM</t>
  </si>
  <si>
    <t>Tableros de Basquet ATC</t>
  </si>
  <si>
    <t>Torneo Gimnasia Artistica</t>
  </si>
  <si>
    <t>Maratón  León (CODE)</t>
  </si>
  <si>
    <t>Maratón  León (Mpio)</t>
  </si>
  <si>
    <t>Inveg. Altletismo en León</t>
  </si>
  <si>
    <t xml:space="preserve">Maratón  Turismo GTO </t>
  </si>
  <si>
    <t>Apoyo Disciplina CODE</t>
  </si>
  <si>
    <t>Estimulos Medallistas Lima</t>
  </si>
  <si>
    <t>Torneo Fútbol Rural (CODE)</t>
  </si>
  <si>
    <t>Torneo Fútbol Colonias Alto Ind (CODE)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</si>
</sst>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[$$-80A]#,##0.00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8"/>
      <color theme="0" tint="-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/>
      <diagonal/>
    </border>
  </borders>
  <cellStyleXfs count="20">
    <xf numFmtId="0" fontId="0" fillId="0" borderId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43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94">
    <xf numFmtId="0" fontId="0" fillId="0" borderId="0" xfId="0"/>
    <xf numFmtId="0" fontId="4" fillId="2" borderId="1" xfId="16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4" xfId="11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1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43" fontId="8" fillId="0" borderId="6" xfId="17" applyFont="1" applyFill="1" applyBorder="1" applyAlignment="1" applyProtection="1">
      <alignment horizontal="center" vertical="center" wrapText="1"/>
      <protection locked="0"/>
    </xf>
    <xf numFmtId="43" fontId="8" fillId="0" borderId="6" xfId="17" applyFont="1" applyFill="1" applyBorder="1" applyAlignment="1" applyProtection="1">
      <alignment horizontal="center" wrapText="1"/>
      <protection locked="0"/>
    </xf>
    <xf numFmtId="43" fontId="7" fillId="0" borderId="6" xfId="17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9" fontId="8" fillId="0" borderId="0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NumberFormat="1" applyFont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4" fontId="11" fillId="0" borderId="0" xfId="0" applyNumberFormat="1" applyFont="1" applyAlignment="1" applyProtection="1">
      <alignment horizontal="left"/>
      <protection locked="0"/>
    </xf>
    <xf numFmtId="0" fontId="4" fillId="2" borderId="16" xfId="16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" fontId="4" fillId="2" borderId="1" xfId="1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9" fontId="8" fillId="0" borderId="17" xfId="0" applyNumberFormat="1" applyFont="1" applyFill="1" applyBorder="1" applyAlignment="1" applyProtection="1">
      <alignment horizontal="center" wrapText="1"/>
      <protection locked="0"/>
    </xf>
    <xf numFmtId="9" fontId="8" fillId="0" borderId="18" xfId="0" applyNumberFormat="1" applyFont="1" applyFill="1" applyBorder="1" applyAlignment="1" applyProtection="1">
      <alignment horizont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43" fontId="8" fillId="0" borderId="8" xfId="17" applyFont="1" applyFill="1" applyBorder="1" applyAlignment="1" applyProtection="1">
      <alignment horizontal="center" vertical="center" wrapText="1"/>
      <protection locked="0"/>
    </xf>
    <xf numFmtId="43" fontId="7" fillId="0" borderId="7" xfId="17" applyFont="1" applyFill="1" applyBorder="1" applyAlignment="1" applyProtection="1">
      <alignment horizontal="center" wrapText="1"/>
      <protection locked="0"/>
    </xf>
    <xf numFmtId="43" fontId="8" fillId="0" borderId="17" xfId="17" applyFont="1" applyFill="1" applyBorder="1" applyAlignment="1" applyProtection="1">
      <alignment horizontal="center" vertical="center" wrapText="1"/>
      <protection locked="0"/>
    </xf>
    <xf numFmtId="43" fontId="8" fillId="0" borderId="11" xfId="17" applyFont="1" applyFill="1" applyBorder="1" applyAlignment="1" applyProtection="1">
      <alignment horizontal="center" vertical="center" wrapText="1"/>
      <protection locked="0"/>
    </xf>
    <xf numFmtId="9" fontId="8" fillId="0" borderId="17" xfId="19" applyFont="1" applyFill="1" applyBorder="1" applyAlignment="1" applyProtection="1">
      <alignment horizontal="center" wrapText="1"/>
      <protection locked="0"/>
    </xf>
    <xf numFmtId="9" fontId="8" fillId="0" borderId="18" xfId="19" applyFont="1" applyFill="1" applyBorder="1" applyAlignment="1" applyProtection="1">
      <alignment horizontal="center" wrapText="1"/>
      <protection locked="0"/>
    </xf>
    <xf numFmtId="0" fontId="8" fillId="0" borderId="17" xfId="0" applyNumberFormat="1" applyFont="1" applyFill="1" applyBorder="1" applyAlignment="1" applyProtection="1">
      <alignment horizontal="center" wrapText="1"/>
      <protection locked="0"/>
    </xf>
    <xf numFmtId="0" fontId="8" fillId="0" borderId="6" xfId="0" applyNumberFormat="1" applyFont="1" applyFill="1" applyBorder="1" applyAlignment="1" applyProtection="1">
      <alignment horizontal="center" wrapText="1"/>
      <protection locked="0"/>
    </xf>
    <xf numFmtId="0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wrapText="1"/>
      <protection locked="0"/>
    </xf>
    <xf numFmtId="0" fontId="0" fillId="0" borderId="7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ont="1" applyFill="1" applyBorder="1" applyAlignment="1" applyProtection="1">
      <alignment horizontal="center" wrapText="1"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Alignment="1" applyProtection="1">
      <alignment horizontal="center"/>
      <protection locked="0"/>
    </xf>
    <xf numFmtId="0" fontId="0" fillId="3" borderId="0" xfId="0" applyFont="1" applyFill="1" applyAlignment="1" applyProtection="1">
      <alignment horizontal="center"/>
      <protection locked="0"/>
    </xf>
    <xf numFmtId="43" fontId="0" fillId="3" borderId="0" xfId="17" applyFont="1" applyFill="1" applyAlignment="1" applyProtection="1">
      <alignment horizontal="center"/>
      <protection locked="0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>
      <alignment horizontal="center" wrapText="1"/>
    </xf>
    <xf numFmtId="0" fontId="4" fillId="2" borderId="3" xfId="0" applyNumberFormat="1" applyFont="1" applyFill="1" applyBorder="1" applyAlignment="1">
      <alignment horizont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43" fontId="4" fillId="2" borderId="4" xfId="17" applyFont="1" applyFill="1" applyBorder="1" applyAlignment="1">
      <alignment horizont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3" fontId="7" fillId="0" borderId="12" xfId="17" applyFont="1" applyFill="1" applyBorder="1" applyAlignment="1" applyProtection="1">
      <alignment horizontal="center" wrapText="1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43" fontId="6" fillId="0" borderId="15" xfId="17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Alignment="1" applyProtection="1">
      <alignment horizontal="left"/>
      <protection locked="0"/>
    </xf>
    <xf numFmtId="43" fontId="6" fillId="0" borderId="0" xfId="17" applyFont="1" applyFill="1" applyAlignment="1" applyProtection="1">
      <alignment horizontal="left"/>
      <protection locked="0"/>
    </xf>
    <xf numFmtId="4" fontId="10" fillId="0" borderId="0" xfId="0" applyNumberFormat="1" applyFont="1" applyFill="1" applyAlignment="1" applyProtection="1">
      <alignment horizontal="center"/>
      <protection locked="0"/>
    </xf>
    <xf numFmtId="43" fontId="0" fillId="0" borderId="0" xfId="17" applyFont="1" applyFill="1" applyAlignment="1" applyProtection="1">
      <alignment horizontal="center"/>
      <protection locked="0"/>
    </xf>
    <xf numFmtId="166" fontId="0" fillId="0" borderId="0" xfId="0" applyNumberFormat="1" applyFont="1" applyFill="1" applyAlignment="1" applyProtection="1">
      <alignment horizontal="center"/>
      <protection locked="0"/>
    </xf>
    <xf numFmtId="166" fontId="0" fillId="0" borderId="0" xfId="17" applyNumberFormat="1" applyFont="1" applyFill="1" applyAlignment="1" applyProtection="1">
      <alignment horizontal="center"/>
      <protection locked="0"/>
    </xf>
    <xf numFmtId="43" fontId="15" fillId="0" borderId="0" xfId="17" applyFont="1" applyBorder="1" applyAlignment="1" applyProtection="1">
      <alignment horizontal="center" wrapText="1"/>
      <protection locked="0"/>
    </xf>
    <xf numFmtId="43" fontId="15" fillId="0" borderId="0" xfId="17" applyFont="1" applyFill="1" applyBorder="1" applyAlignment="1" applyProtection="1">
      <alignment horizontal="center" wrapText="1"/>
      <protection locked="0"/>
    </xf>
    <xf numFmtId="0" fontId="15" fillId="0" borderId="0" xfId="0" applyFont="1" applyFill="1" applyBorder="1" applyAlignment="1" applyProtection="1">
      <alignment horizontal="center" wrapText="1"/>
      <protection locked="0"/>
    </xf>
    <xf numFmtId="0" fontId="4" fillId="2" borderId="5" xfId="0" applyFont="1" applyFill="1" applyBorder="1" applyAlignment="1" applyProtection="1">
      <alignment horizontal="center" wrapText="1"/>
      <protection locked="0"/>
    </xf>
  </cellXfs>
  <cellStyles count="20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8"/>
    <cellStyle name="Normal_141008Reportes Cuadros Institucionales-sectorialesADV" xfId="16"/>
    <cellStyle name="Porcentaje" xfId="19" builtinId="5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9"/>
  <sheetViews>
    <sheetView showGridLines="0" tabSelected="1" zoomScale="148" zoomScaleNormal="148" workbookViewId="0">
      <pane xSplit="2" ySplit="3" topLeftCell="E4" activePane="bottomRight" state="frozen"/>
      <selection pane="topRight" activeCell="C1" sqref="C1"/>
      <selection pane="bottomLeft" activeCell="A4" sqref="A4"/>
      <selection pane="bottomRight" sqref="A1:N1"/>
    </sheetView>
  </sheetViews>
  <sheetFormatPr baseColWidth="10" defaultRowHeight="11.25" x14ac:dyDescent="0.2"/>
  <cols>
    <col min="1" max="1" width="19.83203125" style="10" customWidth="1"/>
    <col min="2" max="2" width="26.33203125" style="10" customWidth="1"/>
    <col min="3" max="3" width="35.33203125" style="10" customWidth="1"/>
    <col min="4" max="4" width="14.83203125" style="10" customWidth="1"/>
    <col min="5" max="5" width="13.6640625" style="10" customWidth="1"/>
    <col min="6" max="6" width="16.5" style="70" bestFit="1" customWidth="1"/>
    <col min="7" max="7" width="17.1640625" style="71" bestFit="1" customWidth="1"/>
    <col min="8" max="10" width="13.33203125" style="68" customWidth="1"/>
    <col min="11" max="14" width="11.83203125" style="10" customWidth="1"/>
    <col min="15" max="16384" width="12" style="10"/>
  </cols>
  <sheetData>
    <row r="1" spans="1:18" s="6" customFormat="1" ht="35.1" customHeight="1" x14ac:dyDescent="0.2">
      <c r="A1" s="93" t="s">
        <v>128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8" s="6" customFormat="1" ht="12.75" customHeight="1" x14ac:dyDescent="0.2">
      <c r="A2" s="1"/>
      <c r="B2" s="1"/>
      <c r="C2" s="1"/>
      <c r="D2" s="1"/>
      <c r="E2" s="2"/>
      <c r="F2" s="78" t="s">
        <v>2</v>
      </c>
      <c r="G2" s="79"/>
      <c r="H2" s="73"/>
      <c r="I2" s="74" t="s">
        <v>8</v>
      </c>
      <c r="J2" s="75"/>
      <c r="K2" s="7" t="s">
        <v>15</v>
      </c>
      <c r="L2" s="3"/>
      <c r="M2" s="8" t="s">
        <v>14</v>
      </c>
      <c r="N2" s="4"/>
    </row>
    <row r="3" spans="1:18" s="6" customFormat="1" ht="21.95" customHeight="1" thickBot="1" x14ac:dyDescent="0.25">
      <c r="A3" s="35" t="s">
        <v>16</v>
      </c>
      <c r="B3" s="35" t="s">
        <v>0</v>
      </c>
      <c r="C3" s="35" t="s">
        <v>5</v>
      </c>
      <c r="D3" s="35" t="s">
        <v>1</v>
      </c>
      <c r="E3" s="36" t="s">
        <v>3</v>
      </c>
      <c r="F3" s="80" t="s">
        <v>4</v>
      </c>
      <c r="G3" s="80" t="s">
        <v>6</v>
      </c>
      <c r="H3" s="76" t="s">
        <v>9</v>
      </c>
      <c r="I3" s="76" t="s">
        <v>4</v>
      </c>
      <c r="J3" s="77" t="s">
        <v>7</v>
      </c>
      <c r="K3" s="37" t="s">
        <v>10</v>
      </c>
      <c r="L3" s="37" t="s">
        <v>11</v>
      </c>
      <c r="M3" s="38" t="s">
        <v>12</v>
      </c>
      <c r="N3" s="38" t="s">
        <v>13</v>
      </c>
    </row>
    <row r="4" spans="1:18" ht="33.75" customHeight="1" thickBot="1" x14ac:dyDescent="0.25">
      <c r="A4" s="13" t="s">
        <v>23</v>
      </c>
      <c r="B4" s="39" t="s">
        <v>59</v>
      </c>
      <c r="C4" s="39" t="s">
        <v>110</v>
      </c>
      <c r="D4" s="39">
        <v>50</v>
      </c>
      <c r="E4" s="51">
        <v>1261937</v>
      </c>
      <c r="F4" s="51">
        <v>1253093</v>
      </c>
      <c r="G4" s="51">
        <v>1234147.42</v>
      </c>
      <c r="H4" s="55">
        <v>325449</v>
      </c>
      <c r="I4" s="55">
        <v>325449</v>
      </c>
      <c r="J4" s="55">
        <v>324685</v>
      </c>
      <c r="K4" s="40">
        <f>G4/E4</f>
        <v>0.97797863126289186</v>
      </c>
      <c r="L4" s="40">
        <f>G4/F4</f>
        <v>0.98488094658576808</v>
      </c>
      <c r="M4" s="40">
        <f>J4/H4</f>
        <v>0.99765247396673518</v>
      </c>
      <c r="N4" s="41">
        <f>J4/I4</f>
        <v>0.99765247396673518</v>
      </c>
      <c r="O4" s="9"/>
      <c r="P4" s="9"/>
      <c r="Q4" s="9"/>
      <c r="R4" s="9"/>
    </row>
    <row r="5" spans="1:18" ht="24" customHeight="1" thickBot="1" x14ac:dyDescent="0.25">
      <c r="A5" s="42" t="s">
        <v>24</v>
      </c>
      <c r="B5" s="5" t="s">
        <v>60</v>
      </c>
      <c r="C5" s="5" t="s">
        <v>110</v>
      </c>
      <c r="D5" s="5">
        <v>52</v>
      </c>
      <c r="E5" s="18">
        <v>337684</v>
      </c>
      <c r="F5" s="18">
        <v>307252.40000000002</v>
      </c>
      <c r="G5" s="18">
        <v>305354.84000000003</v>
      </c>
      <c r="H5" s="56">
        <v>5549</v>
      </c>
      <c r="I5" s="56">
        <v>5549</v>
      </c>
      <c r="J5" s="55">
        <v>6777</v>
      </c>
      <c r="K5" s="40">
        <f t="shared" ref="K5:K57" si="0">G5/E5</f>
        <v>0.90426209118584244</v>
      </c>
      <c r="L5" s="40">
        <f t="shared" ref="L5:L66" si="1">G5/F5</f>
        <v>0.99382410031622215</v>
      </c>
      <c r="M5" s="40">
        <f t="shared" ref="M5:M63" si="2">J5/H5</f>
        <v>1.2213011353397007</v>
      </c>
      <c r="N5" s="41">
        <f t="shared" ref="N5:N63" si="3">J5/I5</f>
        <v>1.2213011353397007</v>
      </c>
      <c r="O5" s="9"/>
      <c r="P5" s="9"/>
      <c r="Q5" s="9"/>
      <c r="R5" s="9"/>
    </row>
    <row r="6" spans="1:18" ht="24" customHeight="1" thickBot="1" x14ac:dyDescent="0.25">
      <c r="A6" s="42" t="s">
        <v>25</v>
      </c>
      <c r="B6" s="5" t="s">
        <v>61</v>
      </c>
      <c r="C6" s="5" t="s">
        <v>110</v>
      </c>
      <c r="D6" s="5">
        <v>52</v>
      </c>
      <c r="E6" s="18">
        <v>452042</v>
      </c>
      <c r="F6" s="18">
        <v>434281.3</v>
      </c>
      <c r="G6" s="18">
        <v>433289.48</v>
      </c>
      <c r="H6" s="56">
        <v>11934</v>
      </c>
      <c r="I6" s="56">
        <v>11934</v>
      </c>
      <c r="J6" s="55">
        <v>12215</v>
      </c>
      <c r="K6" s="40">
        <f t="shared" si="0"/>
        <v>0.95851597860375803</v>
      </c>
      <c r="L6" s="40">
        <f t="shared" si="1"/>
        <v>0.99771618073354762</v>
      </c>
      <c r="M6" s="40">
        <f t="shared" si="2"/>
        <v>1.0235461706049942</v>
      </c>
      <c r="N6" s="41">
        <f t="shared" si="3"/>
        <v>1.0235461706049942</v>
      </c>
      <c r="O6" s="9"/>
      <c r="P6" s="9"/>
      <c r="Q6" s="9"/>
      <c r="R6" s="9"/>
    </row>
    <row r="7" spans="1:18" ht="24" customHeight="1" thickBot="1" x14ac:dyDescent="0.25">
      <c r="A7" s="42" t="s">
        <v>26</v>
      </c>
      <c r="B7" s="5" t="s">
        <v>62</v>
      </c>
      <c r="C7" s="5" t="s">
        <v>110</v>
      </c>
      <c r="D7" s="5">
        <v>53</v>
      </c>
      <c r="E7" s="18">
        <v>1036727</v>
      </c>
      <c r="F7" s="18">
        <v>880686.54</v>
      </c>
      <c r="G7" s="18">
        <v>869680.54</v>
      </c>
      <c r="H7" s="56">
        <v>271563</v>
      </c>
      <c r="I7" s="56">
        <v>271563</v>
      </c>
      <c r="J7" s="55">
        <v>272495</v>
      </c>
      <c r="K7" s="40">
        <f t="shared" si="0"/>
        <v>0.83887131327726594</v>
      </c>
      <c r="L7" s="40">
        <f t="shared" si="1"/>
        <v>0.98750293151976642</v>
      </c>
      <c r="M7" s="40">
        <f t="shared" si="2"/>
        <v>1.0034319844750574</v>
      </c>
      <c r="N7" s="41">
        <f t="shared" si="3"/>
        <v>1.0034319844750574</v>
      </c>
      <c r="O7" s="9"/>
      <c r="P7" s="9"/>
      <c r="Q7" s="9"/>
      <c r="R7" s="9"/>
    </row>
    <row r="8" spans="1:18" ht="24" customHeight="1" thickBot="1" x14ac:dyDescent="0.25">
      <c r="A8" s="42" t="s">
        <v>27</v>
      </c>
      <c r="B8" s="5" t="s">
        <v>63</v>
      </c>
      <c r="C8" s="5" t="s">
        <v>110</v>
      </c>
      <c r="D8" s="5">
        <v>55</v>
      </c>
      <c r="E8" s="18">
        <v>5873348</v>
      </c>
      <c r="F8" s="18">
        <v>5568571.04</v>
      </c>
      <c r="G8" s="18">
        <v>5505176.1500000004</v>
      </c>
      <c r="H8" s="57">
        <v>12684</v>
      </c>
      <c r="I8" s="57">
        <v>12684</v>
      </c>
      <c r="J8" s="55">
        <v>12790</v>
      </c>
      <c r="K8" s="40">
        <f t="shared" si="0"/>
        <v>0.93731482452597736</v>
      </c>
      <c r="L8" s="40">
        <f t="shared" si="1"/>
        <v>0.98861559104757335</v>
      </c>
      <c r="M8" s="40">
        <f t="shared" si="2"/>
        <v>1.0083569851781773</v>
      </c>
      <c r="N8" s="41">
        <f t="shared" si="3"/>
        <v>1.0083569851781773</v>
      </c>
      <c r="O8" s="9"/>
      <c r="P8" s="9"/>
      <c r="Q8" s="9"/>
      <c r="R8" s="9"/>
    </row>
    <row r="9" spans="1:18" ht="24" customHeight="1" thickBot="1" x14ac:dyDescent="0.25">
      <c r="A9" s="42" t="s">
        <v>28</v>
      </c>
      <c r="B9" s="5" t="s">
        <v>64</v>
      </c>
      <c r="C9" s="5" t="s">
        <v>110</v>
      </c>
      <c r="D9" s="5">
        <v>55</v>
      </c>
      <c r="E9" s="18">
        <v>475769</v>
      </c>
      <c r="F9" s="18">
        <v>412519</v>
      </c>
      <c r="G9" s="18">
        <v>385347.44</v>
      </c>
      <c r="H9" s="57">
        <v>730</v>
      </c>
      <c r="I9" s="57">
        <v>731</v>
      </c>
      <c r="J9" s="55">
        <v>546</v>
      </c>
      <c r="K9" s="40">
        <f t="shared" si="0"/>
        <v>0.80994650765392451</v>
      </c>
      <c r="L9" s="40">
        <f t="shared" si="1"/>
        <v>0.93413258540818722</v>
      </c>
      <c r="M9" s="40">
        <f t="shared" si="2"/>
        <v>0.74794520547945209</v>
      </c>
      <c r="N9" s="41">
        <f t="shared" si="3"/>
        <v>0.74692202462380297</v>
      </c>
      <c r="O9" s="9"/>
      <c r="P9" s="9"/>
      <c r="Q9" s="9"/>
      <c r="R9" s="9"/>
    </row>
    <row r="10" spans="1:18" ht="24" customHeight="1" thickBot="1" x14ac:dyDescent="0.25">
      <c r="A10" s="42" t="s">
        <v>29</v>
      </c>
      <c r="B10" s="5" t="s">
        <v>65</v>
      </c>
      <c r="C10" s="5" t="s">
        <v>110</v>
      </c>
      <c r="D10" s="5">
        <v>55</v>
      </c>
      <c r="E10" s="18">
        <v>1960624</v>
      </c>
      <c r="F10" s="18">
        <v>1806042.22</v>
      </c>
      <c r="G10" s="18">
        <v>1774607.76</v>
      </c>
      <c r="H10" s="57">
        <v>3959</v>
      </c>
      <c r="I10" s="57">
        <v>3959</v>
      </c>
      <c r="J10" s="55">
        <v>4103</v>
      </c>
      <c r="K10" s="40">
        <f t="shared" si="0"/>
        <v>0.90512396053501332</v>
      </c>
      <c r="L10" s="40">
        <f t="shared" si="1"/>
        <v>0.98259483657032121</v>
      </c>
      <c r="M10" s="40">
        <f t="shared" si="2"/>
        <v>1.0363728214195504</v>
      </c>
      <c r="N10" s="41">
        <f t="shared" si="3"/>
        <v>1.0363728214195504</v>
      </c>
      <c r="O10" s="9"/>
      <c r="P10" s="9"/>
      <c r="Q10" s="9"/>
      <c r="R10" s="9"/>
    </row>
    <row r="11" spans="1:18" ht="24" customHeight="1" thickBot="1" x14ac:dyDescent="0.25">
      <c r="A11" s="42" t="s">
        <v>30</v>
      </c>
      <c r="B11" s="5" t="s">
        <v>66</v>
      </c>
      <c r="C11" s="5" t="s">
        <v>110</v>
      </c>
      <c r="D11" s="5">
        <v>55</v>
      </c>
      <c r="E11" s="18">
        <v>203892</v>
      </c>
      <c r="F11" s="18">
        <v>190072</v>
      </c>
      <c r="G11" s="18">
        <v>178227.84</v>
      </c>
      <c r="H11" s="57">
        <v>255</v>
      </c>
      <c r="I11" s="57">
        <v>255</v>
      </c>
      <c r="J11" s="55">
        <v>253</v>
      </c>
      <c r="K11" s="40">
        <f t="shared" si="0"/>
        <v>0.87412865634747805</v>
      </c>
      <c r="L11" s="40">
        <f t="shared" si="1"/>
        <v>0.93768592954248919</v>
      </c>
      <c r="M11" s="40">
        <f t="shared" si="2"/>
        <v>0.99215686274509807</v>
      </c>
      <c r="N11" s="41">
        <f t="shared" si="3"/>
        <v>0.99215686274509807</v>
      </c>
      <c r="O11" s="9"/>
      <c r="P11" s="9"/>
      <c r="Q11" s="9"/>
      <c r="R11" s="9"/>
    </row>
    <row r="12" spans="1:18" ht="24" customHeight="1" thickBot="1" x14ac:dyDescent="0.25">
      <c r="A12" s="42" t="s">
        <v>31</v>
      </c>
      <c r="B12" s="5" t="s">
        <v>67</v>
      </c>
      <c r="C12" s="5" t="s">
        <v>110</v>
      </c>
      <c r="D12" s="5">
        <v>55</v>
      </c>
      <c r="E12" s="18">
        <v>136968</v>
      </c>
      <c r="F12" s="18">
        <v>179215.39</v>
      </c>
      <c r="G12" s="18">
        <v>172506.13</v>
      </c>
      <c r="H12" s="57">
        <v>231</v>
      </c>
      <c r="I12" s="57">
        <v>231</v>
      </c>
      <c r="J12" s="55">
        <v>206</v>
      </c>
      <c r="K12" s="40">
        <f t="shared" si="0"/>
        <v>1.2594630132585714</v>
      </c>
      <c r="L12" s="40">
        <f t="shared" si="1"/>
        <v>0.96256314817605781</v>
      </c>
      <c r="M12" s="40">
        <f t="shared" si="2"/>
        <v>0.89177489177489178</v>
      </c>
      <c r="N12" s="41">
        <f t="shared" si="3"/>
        <v>0.89177489177489178</v>
      </c>
      <c r="O12" s="9"/>
      <c r="P12" s="9"/>
      <c r="Q12" s="9"/>
      <c r="R12" s="9"/>
    </row>
    <row r="13" spans="1:18" ht="24" customHeight="1" thickBot="1" x14ac:dyDescent="0.25">
      <c r="A13" s="42" t="s">
        <v>32</v>
      </c>
      <c r="B13" s="5" t="s">
        <v>68</v>
      </c>
      <c r="C13" s="5" t="s">
        <v>110</v>
      </c>
      <c r="D13" s="5">
        <v>55</v>
      </c>
      <c r="E13" s="18">
        <v>81746</v>
      </c>
      <c r="F13" s="18">
        <v>78746</v>
      </c>
      <c r="G13" s="18">
        <v>63489.89</v>
      </c>
      <c r="H13" s="57">
        <v>49</v>
      </c>
      <c r="I13" s="57">
        <v>49</v>
      </c>
      <c r="J13" s="55">
        <v>2</v>
      </c>
      <c r="K13" s="40">
        <f t="shared" si="0"/>
        <v>0.77667274239718154</v>
      </c>
      <c r="L13" s="40">
        <f t="shared" si="1"/>
        <v>0.80626177837604451</v>
      </c>
      <c r="M13" s="40">
        <f t="shared" si="2"/>
        <v>4.0816326530612242E-2</v>
      </c>
      <c r="N13" s="41">
        <f t="shared" si="3"/>
        <v>4.0816326530612242E-2</v>
      </c>
      <c r="O13" s="9"/>
      <c r="P13" s="9"/>
      <c r="Q13" s="9"/>
      <c r="R13" s="9"/>
    </row>
    <row r="14" spans="1:18" ht="24" customHeight="1" thickBot="1" x14ac:dyDescent="0.25">
      <c r="A14" s="42" t="s">
        <v>33</v>
      </c>
      <c r="B14" s="5" t="s">
        <v>69</v>
      </c>
      <c r="C14" s="5" t="s">
        <v>110</v>
      </c>
      <c r="D14" s="5">
        <v>55</v>
      </c>
      <c r="E14" s="18">
        <v>84486</v>
      </c>
      <c r="F14" s="18">
        <v>101363.22</v>
      </c>
      <c r="G14" s="18">
        <v>98321.06</v>
      </c>
      <c r="H14" s="57">
        <v>23</v>
      </c>
      <c r="I14" s="57">
        <v>23</v>
      </c>
      <c r="J14" s="55">
        <v>0</v>
      </c>
      <c r="K14" s="40">
        <f t="shared" si="0"/>
        <v>1.1637556518239709</v>
      </c>
      <c r="L14" s="40">
        <f t="shared" si="1"/>
        <v>0.96998753591292775</v>
      </c>
      <c r="M14" s="40">
        <f t="shared" si="2"/>
        <v>0</v>
      </c>
      <c r="N14" s="41">
        <f t="shared" si="3"/>
        <v>0</v>
      </c>
      <c r="O14" s="9"/>
      <c r="P14" s="9"/>
      <c r="Q14" s="9"/>
      <c r="R14" s="9"/>
    </row>
    <row r="15" spans="1:18" ht="24" customHeight="1" thickBot="1" x14ac:dyDescent="0.25">
      <c r="A15" s="42" t="s">
        <v>34</v>
      </c>
      <c r="B15" s="5" t="s">
        <v>70</v>
      </c>
      <c r="C15" s="5" t="s">
        <v>110</v>
      </c>
      <c r="D15" s="5">
        <v>55</v>
      </c>
      <c r="E15" s="18">
        <v>137362</v>
      </c>
      <c r="F15" s="18">
        <v>155495.22</v>
      </c>
      <c r="G15" s="18">
        <v>152585.94</v>
      </c>
      <c r="H15" s="57">
        <v>19</v>
      </c>
      <c r="I15" s="57">
        <v>19</v>
      </c>
      <c r="J15" s="55">
        <v>19</v>
      </c>
      <c r="K15" s="40">
        <f t="shared" si="0"/>
        <v>1.1108307974549001</v>
      </c>
      <c r="L15" s="40">
        <f t="shared" si="1"/>
        <v>0.98129022872857441</v>
      </c>
      <c r="M15" s="40">
        <f t="shared" si="2"/>
        <v>1</v>
      </c>
      <c r="N15" s="41">
        <f t="shared" si="3"/>
        <v>1</v>
      </c>
      <c r="O15" s="9"/>
      <c r="P15" s="9"/>
      <c r="Q15" s="9"/>
      <c r="R15" s="9"/>
    </row>
    <row r="16" spans="1:18" ht="24" customHeight="1" thickBot="1" x14ac:dyDescent="0.25">
      <c r="A16" s="42" t="s">
        <v>35</v>
      </c>
      <c r="B16" s="5" t="s">
        <v>71</v>
      </c>
      <c r="C16" s="5" t="s">
        <v>110</v>
      </c>
      <c r="D16" s="5">
        <v>56</v>
      </c>
      <c r="E16" s="18">
        <v>279831</v>
      </c>
      <c r="F16" s="18">
        <v>167583.04999999999</v>
      </c>
      <c r="G16" s="18">
        <v>165757.84</v>
      </c>
      <c r="H16" s="57">
        <v>6580</v>
      </c>
      <c r="I16" s="57">
        <v>6580</v>
      </c>
      <c r="J16" s="55">
        <v>2489</v>
      </c>
      <c r="K16" s="40">
        <f t="shared" si="0"/>
        <v>0.59234981113600704</v>
      </c>
      <c r="L16" s="40">
        <f t="shared" si="1"/>
        <v>0.98910862405237288</v>
      </c>
      <c r="M16" s="40">
        <f t="shared" si="2"/>
        <v>0.3782674772036474</v>
      </c>
      <c r="N16" s="41">
        <f t="shared" si="3"/>
        <v>0.3782674772036474</v>
      </c>
      <c r="O16" s="9"/>
      <c r="P16" s="9"/>
      <c r="Q16" s="9"/>
      <c r="R16" s="9"/>
    </row>
    <row r="17" spans="1:18" ht="24" customHeight="1" thickBot="1" x14ac:dyDescent="0.25">
      <c r="A17" s="42" t="s">
        <v>36</v>
      </c>
      <c r="B17" s="5" t="s">
        <v>72</v>
      </c>
      <c r="C17" s="11" t="s">
        <v>110</v>
      </c>
      <c r="D17" s="5">
        <v>56</v>
      </c>
      <c r="E17" s="18">
        <v>276431</v>
      </c>
      <c r="F17" s="18">
        <v>157305.79999999999</v>
      </c>
      <c r="G17" s="18">
        <v>156183.6</v>
      </c>
      <c r="H17" s="57">
        <v>7222</v>
      </c>
      <c r="I17" s="57">
        <v>7222</v>
      </c>
      <c r="J17" s="55">
        <v>8898</v>
      </c>
      <c r="K17" s="40">
        <f t="shared" si="0"/>
        <v>0.56500030749083863</v>
      </c>
      <c r="L17" s="40">
        <f t="shared" si="1"/>
        <v>0.99286612445313538</v>
      </c>
      <c r="M17" s="40">
        <f t="shared" si="2"/>
        <v>1.232068679036278</v>
      </c>
      <c r="N17" s="41">
        <f t="shared" si="3"/>
        <v>1.232068679036278</v>
      </c>
      <c r="O17" s="9"/>
      <c r="P17" s="9"/>
      <c r="Q17" s="9"/>
      <c r="R17" s="9"/>
    </row>
    <row r="18" spans="1:18" ht="24" customHeight="1" thickBot="1" x14ac:dyDescent="0.25">
      <c r="A18" s="42">
        <v>2013</v>
      </c>
      <c r="B18" s="11" t="s">
        <v>73</v>
      </c>
      <c r="C18" s="11" t="s">
        <v>110</v>
      </c>
      <c r="D18" s="11">
        <v>51</v>
      </c>
      <c r="E18" s="19">
        <v>0</v>
      </c>
      <c r="F18" s="19">
        <v>1310537.2</v>
      </c>
      <c r="G18" s="19">
        <v>1298406.49</v>
      </c>
      <c r="H18" s="56">
        <v>4300</v>
      </c>
      <c r="I18" s="56">
        <v>4300</v>
      </c>
      <c r="J18" s="55">
        <v>3678</v>
      </c>
      <c r="K18" s="40"/>
      <c r="L18" s="40">
        <f t="shared" si="1"/>
        <v>0.99074371181527698</v>
      </c>
      <c r="M18" s="40">
        <f t="shared" si="2"/>
        <v>0.85534883720930233</v>
      </c>
      <c r="N18" s="41">
        <f t="shared" si="3"/>
        <v>0.85534883720930233</v>
      </c>
      <c r="O18" s="9"/>
      <c r="P18" s="9"/>
      <c r="Q18" s="9"/>
      <c r="R18" s="9"/>
    </row>
    <row r="19" spans="1:18" ht="24" customHeight="1" thickBot="1" x14ac:dyDescent="0.25">
      <c r="A19" s="42">
        <v>3035</v>
      </c>
      <c r="B19" s="5" t="s">
        <v>74</v>
      </c>
      <c r="C19" s="5" t="s">
        <v>110</v>
      </c>
      <c r="D19" s="5">
        <v>51</v>
      </c>
      <c r="E19" s="18">
        <v>0</v>
      </c>
      <c r="F19" s="18">
        <v>19716.86</v>
      </c>
      <c r="G19" s="18">
        <v>19621.34</v>
      </c>
      <c r="H19" s="57">
        <v>350</v>
      </c>
      <c r="I19" s="57">
        <v>350</v>
      </c>
      <c r="J19" s="55">
        <v>214</v>
      </c>
      <c r="K19" s="40"/>
      <c r="L19" s="40">
        <f t="shared" si="1"/>
        <v>0.99515541521317286</v>
      </c>
      <c r="M19" s="40">
        <f t="shared" si="2"/>
        <v>0.61142857142857143</v>
      </c>
      <c r="N19" s="41">
        <f t="shared" si="3"/>
        <v>0.61142857142857143</v>
      </c>
      <c r="O19" s="9"/>
      <c r="P19" s="9"/>
      <c r="Q19" s="9"/>
      <c r="R19" s="9"/>
    </row>
    <row r="20" spans="1:18" ht="24" customHeight="1" thickBot="1" x14ac:dyDescent="0.25">
      <c r="A20" s="42">
        <v>3018</v>
      </c>
      <c r="B20" s="5" t="s">
        <v>75</v>
      </c>
      <c r="C20" s="5" t="s">
        <v>110</v>
      </c>
      <c r="D20" s="5">
        <v>51</v>
      </c>
      <c r="E20" s="20">
        <v>0</v>
      </c>
      <c r="F20" s="20">
        <v>5000</v>
      </c>
      <c r="G20" s="20">
        <v>4999.83</v>
      </c>
      <c r="H20" s="57">
        <v>2000</v>
      </c>
      <c r="I20" s="57">
        <v>4300</v>
      </c>
      <c r="J20" s="55">
        <v>3678</v>
      </c>
      <c r="K20" s="40"/>
      <c r="L20" s="40">
        <f t="shared" si="1"/>
        <v>0.99996600000000002</v>
      </c>
      <c r="M20" s="40">
        <f t="shared" si="2"/>
        <v>1.839</v>
      </c>
      <c r="N20" s="41">
        <f t="shared" si="3"/>
        <v>0.85534883720930233</v>
      </c>
      <c r="O20" s="9"/>
      <c r="P20" s="9"/>
      <c r="Q20" s="9"/>
      <c r="R20" s="9"/>
    </row>
    <row r="21" spans="1:18" ht="24" customHeight="1" thickBot="1" x14ac:dyDescent="0.25">
      <c r="A21" s="42">
        <v>1005</v>
      </c>
      <c r="B21" s="5" t="s">
        <v>76</v>
      </c>
      <c r="C21" s="5" t="s">
        <v>110</v>
      </c>
      <c r="D21" s="5">
        <v>40</v>
      </c>
      <c r="E21" s="18">
        <v>1151418.06</v>
      </c>
      <c r="F21" s="18">
        <v>1245004.06</v>
      </c>
      <c r="G21" s="18">
        <v>1223616.49</v>
      </c>
      <c r="H21" s="57">
        <v>50</v>
      </c>
      <c r="I21" s="57">
        <v>45</v>
      </c>
      <c r="J21" s="55">
        <v>48</v>
      </c>
      <c r="K21" s="40">
        <f t="shared" si="0"/>
        <v>1.062703923542766</v>
      </c>
      <c r="L21" s="40">
        <f t="shared" si="1"/>
        <v>0.98282128493621135</v>
      </c>
      <c r="M21" s="40">
        <f t="shared" si="2"/>
        <v>0.96</v>
      </c>
      <c r="N21" s="41">
        <f t="shared" si="3"/>
        <v>1.0666666666666667</v>
      </c>
      <c r="O21" s="9"/>
      <c r="P21" s="9"/>
      <c r="Q21" s="9"/>
      <c r="R21" s="9"/>
    </row>
    <row r="22" spans="1:18" ht="24" customHeight="1" thickBot="1" x14ac:dyDescent="0.25">
      <c r="A22" s="42">
        <v>4001</v>
      </c>
      <c r="B22" s="5" t="s">
        <v>77</v>
      </c>
      <c r="C22" s="5" t="s">
        <v>110</v>
      </c>
      <c r="D22" s="5">
        <v>42</v>
      </c>
      <c r="E22" s="18">
        <v>1495482</v>
      </c>
      <c r="F22" s="18">
        <v>1397112.12</v>
      </c>
      <c r="G22" s="18">
        <v>1326065.8899999999</v>
      </c>
      <c r="H22" s="57">
        <v>100</v>
      </c>
      <c r="I22" s="57">
        <v>62</v>
      </c>
      <c r="J22" s="55">
        <v>57</v>
      </c>
      <c r="K22" s="40">
        <f t="shared" si="0"/>
        <v>0.88671471137733515</v>
      </c>
      <c r="L22" s="40">
        <f t="shared" si="1"/>
        <v>0.94914779638444469</v>
      </c>
      <c r="M22" s="40">
        <f t="shared" si="2"/>
        <v>0.56999999999999995</v>
      </c>
      <c r="N22" s="41">
        <f t="shared" si="3"/>
        <v>0.91935483870967738</v>
      </c>
      <c r="O22" s="9"/>
      <c r="P22" s="9"/>
      <c r="Q22" s="9"/>
      <c r="R22" s="9"/>
    </row>
    <row r="23" spans="1:18" ht="24" customHeight="1" thickBot="1" x14ac:dyDescent="0.25">
      <c r="A23" s="42">
        <v>4002</v>
      </c>
      <c r="B23" s="5" t="s">
        <v>78</v>
      </c>
      <c r="C23" s="5" t="s">
        <v>110</v>
      </c>
      <c r="D23" s="5">
        <v>41</v>
      </c>
      <c r="E23" s="18">
        <v>2525119.4</v>
      </c>
      <c r="F23" s="18">
        <v>2196043.5</v>
      </c>
      <c r="G23" s="18">
        <v>2118340.29</v>
      </c>
      <c r="H23" s="57">
        <v>8</v>
      </c>
      <c r="I23" s="57">
        <v>8</v>
      </c>
      <c r="J23" s="55">
        <v>8</v>
      </c>
      <c r="K23" s="40">
        <f t="shared" si="0"/>
        <v>0.83890698000260899</v>
      </c>
      <c r="L23" s="40">
        <f t="shared" si="1"/>
        <v>0.96461672548836119</v>
      </c>
      <c r="M23" s="40">
        <f t="shared" si="2"/>
        <v>1</v>
      </c>
      <c r="N23" s="41">
        <f t="shared" si="3"/>
        <v>1</v>
      </c>
      <c r="O23" s="9"/>
      <c r="P23" s="9"/>
      <c r="Q23" s="9"/>
      <c r="R23" s="9"/>
    </row>
    <row r="24" spans="1:18" ht="24" customHeight="1" thickBot="1" x14ac:dyDescent="0.25">
      <c r="A24" s="42">
        <v>4007</v>
      </c>
      <c r="B24" s="5" t="s">
        <v>79</v>
      </c>
      <c r="C24" s="5" t="s">
        <v>110</v>
      </c>
      <c r="D24" s="5">
        <v>51</v>
      </c>
      <c r="E24" s="18"/>
      <c r="F24" s="18">
        <v>3670078.51</v>
      </c>
      <c r="G24" s="18">
        <v>3540799.9</v>
      </c>
      <c r="H24" s="57">
        <v>6000</v>
      </c>
      <c r="I24" s="57">
        <v>6000</v>
      </c>
      <c r="J24" s="55">
        <v>5302</v>
      </c>
      <c r="K24" s="40"/>
      <c r="L24" s="40">
        <f t="shared" si="1"/>
        <v>0.96477497425525105</v>
      </c>
      <c r="M24" s="40">
        <f t="shared" si="2"/>
        <v>0.88366666666666671</v>
      </c>
      <c r="N24" s="41">
        <f t="shared" si="3"/>
        <v>0.88366666666666671</v>
      </c>
      <c r="O24" s="9"/>
      <c r="P24" s="9"/>
      <c r="Q24" s="9"/>
      <c r="R24" s="9"/>
    </row>
    <row r="25" spans="1:18" ht="24" customHeight="1" thickBot="1" x14ac:dyDescent="0.25">
      <c r="A25" s="42">
        <v>4004</v>
      </c>
      <c r="B25" s="5" t="s">
        <v>80</v>
      </c>
      <c r="C25" s="5" t="s">
        <v>110</v>
      </c>
      <c r="D25" s="5">
        <v>40</v>
      </c>
      <c r="E25" s="18">
        <v>661360</v>
      </c>
      <c r="F25" s="18">
        <v>441860</v>
      </c>
      <c r="G25" s="18">
        <v>408436.76</v>
      </c>
      <c r="H25" s="57">
        <v>100</v>
      </c>
      <c r="I25" s="57">
        <v>100</v>
      </c>
      <c r="J25" s="55">
        <v>100</v>
      </c>
      <c r="K25" s="40">
        <f t="shared" si="0"/>
        <v>0.61757100520140318</v>
      </c>
      <c r="L25" s="40">
        <f t="shared" si="1"/>
        <v>0.92435785090300093</v>
      </c>
      <c r="M25" s="40">
        <f t="shared" si="2"/>
        <v>1</v>
      </c>
      <c r="N25" s="41">
        <f t="shared" si="3"/>
        <v>1</v>
      </c>
      <c r="O25" s="9"/>
      <c r="P25" s="9"/>
      <c r="Q25" s="9"/>
      <c r="R25" s="9"/>
    </row>
    <row r="26" spans="1:18" ht="24" customHeight="1" thickBot="1" x14ac:dyDescent="0.25">
      <c r="A26" s="42">
        <v>1004</v>
      </c>
      <c r="B26" s="5" t="s">
        <v>81</v>
      </c>
      <c r="C26" s="5" t="s">
        <v>111</v>
      </c>
      <c r="D26" s="5">
        <v>60</v>
      </c>
      <c r="E26" s="18">
        <v>1817742</v>
      </c>
      <c r="F26" s="18">
        <v>1443962.16</v>
      </c>
      <c r="G26" s="18">
        <v>1412336.41</v>
      </c>
      <c r="H26" s="57">
        <v>100</v>
      </c>
      <c r="I26" s="57">
        <v>100</v>
      </c>
      <c r="J26" s="55">
        <v>99</v>
      </c>
      <c r="K26" s="40">
        <f t="shared" si="0"/>
        <v>0.77697297526271603</v>
      </c>
      <c r="L26" s="40">
        <f t="shared" si="1"/>
        <v>0.97809793713707849</v>
      </c>
      <c r="M26" s="40">
        <f t="shared" si="2"/>
        <v>0.99</v>
      </c>
      <c r="N26" s="41">
        <f t="shared" si="3"/>
        <v>0.99</v>
      </c>
      <c r="O26" s="9"/>
      <c r="P26" s="9"/>
      <c r="Q26" s="9"/>
      <c r="R26" s="9"/>
    </row>
    <row r="27" spans="1:18" ht="24" customHeight="1" thickBot="1" x14ac:dyDescent="0.25">
      <c r="A27" s="43">
        <v>1007</v>
      </c>
      <c r="B27" s="5" t="s">
        <v>82</v>
      </c>
      <c r="C27" s="5" t="s">
        <v>111</v>
      </c>
      <c r="D27" s="5">
        <v>60</v>
      </c>
      <c r="E27" s="18">
        <v>1969731.32</v>
      </c>
      <c r="F27" s="18">
        <v>2016130.53</v>
      </c>
      <c r="G27" s="18">
        <v>1962830.89</v>
      </c>
      <c r="H27" s="57">
        <v>100</v>
      </c>
      <c r="I27" s="57">
        <v>100</v>
      </c>
      <c r="J27" s="55">
        <v>100</v>
      </c>
      <c r="K27" s="40">
        <f t="shared" si="0"/>
        <v>0.99649676586347824</v>
      </c>
      <c r="L27" s="40">
        <f t="shared" si="1"/>
        <v>0.97356339819922266</v>
      </c>
      <c r="M27" s="40">
        <f t="shared" si="2"/>
        <v>1</v>
      </c>
      <c r="N27" s="41">
        <f t="shared" si="3"/>
        <v>1</v>
      </c>
      <c r="O27" s="9"/>
      <c r="P27" s="9"/>
      <c r="Q27" s="9"/>
      <c r="R27" s="9"/>
    </row>
    <row r="28" spans="1:18" ht="24" customHeight="1" thickBot="1" x14ac:dyDescent="0.25">
      <c r="A28" s="42">
        <v>2001</v>
      </c>
      <c r="B28" s="5" t="s">
        <v>83</v>
      </c>
      <c r="C28" s="5" t="s">
        <v>111</v>
      </c>
      <c r="D28" s="5">
        <v>62</v>
      </c>
      <c r="E28" s="18">
        <v>12112217</v>
      </c>
      <c r="F28" s="18">
        <v>15873918.98</v>
      </c>
      <c r="G28" s="18">
        <v>15581122.369999999</v>
      </c>
      <c r="H28" s="57">
        <v>100</v>
      </c>
      <c r="I28" s="57">
        <v>100</v>
      </c>
      <c r="J28" s="55">
        <v>100</v>
      </c>
      <c r="K28" s="40">
        <f t="shared" si="0"/>
        <v>1.2863972276916769</v>
      </c>
      <c r="L28" s="40">
        <f t="shared" si="1"/>
        <v>0.98155486301971784</v>
      </c>
      <c r="M28" s="40">
        <f t="shared" si="2"/>
        <v>1</v>
      </c>
      <c r="N28" s="41">
        <f t="shared" si="3"/>
        <v>1</v>
      </c>
      <c r="O28" s="9"/>
      <c r="P28" s="9"/>
      <c r="Q28" s="9"/>
      <c r="R28" s="9"/>
    </row>
    <row r="29" spans="1:18" ht="24" customHeight="1" thickBot="1" x14ac:dyDescent="0.25">
      <c r="A29" s="42">
        <v>2002</v>
      </c>
      <c r="B29" s="5" t="s">
        <v>84</v>
      </c>
      <c r="C29" s="5" t="s">
        <v>111</v>
      </c>
      <c r="D29" s="5">
        <v>63</v>
      </c>
      <c r="E29" s="18">
        <v>2624413</v>
      </c>
      <c r="F29" s="18">
        <f>2220424.27+120773</f>
        <v>2341197.27</v>
      </c>
      <c r="G29" s="18">
        <v>1984120.12</v>
      </c>
      <c r="H29" s="57">
        <v>100</v>
      </c>
      <c r="I29" s="57">
        <v>100</v>
      </c>
      <c r="J29" s="55">
        <v>100</v>
      </c>
      <c r="K29" s="40">
        <f t="shared" si="0"/>
        <v>0.75602434525358631</v>
      </c>
      <c r="L29" s="40">
        <f t="shared" si="1"/>
        <v>0.84748096430165409</v>
      </c>
      <c r="M29" s="40">
        <f t="shared" si="2"/>
        <v>1</v>
      </c>
      <c r="N29" s="41">
        <f t="shared" si="3"/>
        <v>1</v>
      </c>
      <c r="O29" s="9"/>
      <c r="P29" s="9"/>
      <c r="Q29" s="9"/>
      <c r="R29" s="9"/>
    </row>
    <row r="30" spans="1:18" ht="24" customHeight="1" thickBot="1" x14ac:dyDescent="0.25">
      <c r="A30" s="42">
        <v>2003</v>
      </c>
      <c r="B30" s="5" t="s">
        <v>85</v>
      </c>
      <c r="C30" s="5" t="s">
        <v>111</v>
      </c>
      <c r="D30" s="5">
        <v>66</v>
      </c>
      <c r="E30" s="18">
        <v>1775565</v>
      </c>
      <c r="F30" s="18">
        <v>1796443.77</v>
      </c>
      <c r="G30" s="18">
        <v>1654809.39</v>
      </c>
      <c r="H30" s="57">
        <v>100</v>
      </c>
      <c r="I30" s="57">
        <v>100</v>
      </c>
      <c r="J30" s="55">
        <v>100</v>
      </c>
      <c r="K30" s="40">
        <f t="shared" si="0"/>
        <v>0.93199031857465087</v>
      </c>
      <c r="L30" s="40">
        <f t="shared" si="1"/>
        <v>0.92115846743146312</v>
      </c>
      <c r="M30" s="40">
        <f t="shared" si="2"/>
        <v>1</v>
      </c>
      <c r="N30" s="41">
        <f t="shared" si="3"/>
        <v>1</v>
      </c>
      <c r="O30" s="9"/>
      <c r="P30" s="9"/>
      <c r="Q30" s="9"/>
      <c r="R30" s="9"/>
    </row>
    <row r="31" spans="1:18" ht="24" customHeight="1" thickBot="1" x14ac:dyDescent="0.25">
      <c r="A31" s="42">
        <v>2004</v>
      </c>
      <c r="B31" s="5" t="s">
        <v>86</v>
      </c>
      <c r="C31" s="5" t="s">
        <v>111</v>
      </c>
      <c r="D31" s="5">
        <v>65</v>
      </c>
      <c r="E31" s="18">
        <v>2536538.14</v>
      </c>
      <c r="F31" s="18">
        <v>2199515.92</v>
      </c>
      <c r="G31" s="18">
        <v>1947927.48</v>
      </c>
      <c r="H31" s="57">
        <v>100</v>
      </c>
      <c r="I31" s="57">
        <v>100</v>
      </c>
      <c r="J31" s="55">
        <v>100</v>
      </c>
      <c r="K31" s="40">
        <f t="shared" si="0"/>
        <v>0.76794724639937795</v>
      </c>
      <c r="L31" s="40">
        <f t="shared" si="1"/>
        <v>0.88561644964133746</v>
      </c>
      <c r="M31" s="40">
        <f t="shared" si="2"/>
        <v>1</v>
      </c>
      <c r="N31" s="41">
        <f t="shared" si="3"/>
        <v>1</v>
      </c>
      <c r="O31" s="9"/>
      <c r="P31" s="9"/>
      <c r="Q31" s="9"/>
      <c r="R31" s="9"/>
    </row>
    <row r="32" spans="1:18" ht="24" customHeight="1" thickBot="1" x14ac:dyDescent="0.25">
      <c r="A32" s="42">
        <v>2005</v>
      </c>
      <c r="B32" s="5" t="s">
        <v>87</v>
      </c>
      <c r="C32" s="5" t="s">
        <v>111</v>
      </c>
      <c r="D32" s="5">
        <v>64</v>
      </c>
      <c r="E32" s="18">
        <v>1535032</v>
      </c>
      <c r="F32" s="18">
        <v>1232380.1499999999</v>
      </c>
      <c r="G32" s="18">
        <v>1196739.7</v>
      </c>
      <c r="H32" s="57">
        <v>100</v>
      </c>
      <c r="I32" s="57">
        <v>100</v>
      </c>
      <c r="J32" s="55">
        <v>99</v>
      </c>
      <c r="K32" s="40">
        <f t="shared" si="0"/>
        <v>0.7796187310753131</v>
      </c>
      <c r="L32" s="40">
        <f t="shared" si="1"/>
        <v>0.97107998696668396</v>
      </c>
      <c r="M32" s="40">
        <f t="shared" si="2"/>
        <v>0.99</v>
      </c>
      <c r="N32" s="41">
        <f t="shared" si="3"/>
        <v>0.99</v>
      </c>
      <c r="O32" s="9"/>
      <c r="P32" s="9"/>
      <c r="Q32" s="9"/>
      <c r="R32" s="9"/>
    </row>
    <row r="33" spans="1:18" ht="24" customHeight="1" thickBot="1" x14ac:dyDescent="0.25">
      <c r="A33" s="42">
        <v>2006</v>
      </c>
      <c r="B33" s="5" t="s">
        <v>88</v>
      </c>
      <c r="C33" s="5" t="s">
        <v>111</v>
      </c>
      <c r="D33" s="5">
        <v>61</v>
      </c>
      <c r="E33" s="18">
        <v>4594339</v>
      </c>
      <c r="F33" s="18">
        <v>6195786.0800000001</v>
      </c>
      <c r="G33" s="18">
        <v>6097522.6799999997</v>
      </c>
      <c r="H33" s="57">
        <v>100</v>
      </c>
      <c r="I33" s="57">
        <v>100</v>
      </c>
      <c r="J33" s="55">
        <v>100</v>
      </c>
      <c r="K33" s="40">
        <f t="shared" si="0"/>
        <v>1.3271817077494716</v>
      </c>
      <c r="L33" s="40">
        <f t="shared" si="1"/>
        <v>0.98414028523076436</v>
      </c>
      <c r="M33" s="40">
        <f t="shared" si="2"/>
        <v>1</v>
      </c>
      <c r="N33" s="41">
        <f t="shared" si="3"/>
        <v>1</v>
      </c>
      <c r="O33" s="9"/>
      <c r="P33" s="9"/>
      <c r="Q33" s="9"/>
      <c r="R33" s="9"/>
    </row>
    <row r="34" spans="1:18" ht="24" customHeight="1" thickBot="1" x14ac:dyDescent="0.25">
      <c r="A34" s="42">
        <v>2007</v>
      </c>
      <c r="B34" s="5" t="s">
        <v>89</v>
      </c>
      <c r="C34" s="5" t="s">
        <v>111</v>
      </c>
      <c r="D34" s="5">
        <v>67</v>
      </c>
      <c r="E34" s="18">
        <v>1238634</v>
      </c>
      <c r="F34" s="18">
        <v>917017.5</v>
      </c>
      <c r="G34" s="18">
        <v>850023.94</v>
      </c>
      <c r="H34" s="57">
        <v>100</v>
      </c>
      <c r="I34" s="57">
        <v>100</v>
      </c>
      <c r="J34" s="55">
        <v>99</v>
      </c>
      <c r="K34" s="40">
        <f t="shared" si="0"/>
        <v>0.68625916937529563</v>
      </c>
      <c r="L34" s="40">
        <f t="shared" si="1"/>
        <v>0.92694407685785707</v>
      </c>
      <c r="M34" s="40">
        <f t="shared" si="2"/>
        <v>0.99</v>
      </c>
      <c r="N34" s="41">
        <f t="shared" si="3"/>
        <v>0.99</v>
      </c>
      <c r="O34" s="9"/>
      <c r="P34" s="9"/>
      <c r="Q34" s="9"/>
      <c r="R34" s="9"/>
    </row>
    <row r="35" spans="1:18" ht="24" customHeight="1" thickBot="1" x14ac:dyDescent="0.25">
      <c r="A35" s="42">
        <v>2008</v>
      </c>
      <c r="B35" s="5" t="s">
        <v>90</v>
      </c>
      <c r="C35" s="5" t="s">
        <v>111</v>
      </c>
      <c r="D35" s="5">
        <v>68</v>
      </c>
      <c r="E35" s="18">
        <v>791934</v>
      </c>
      <c r="F35" s="18">
        <f>251+662327.1</f>
        <v>662578.1</v>
      </c>
      <c r="G35" s="18">
        <v>630439.81999999995</v>
      </c>
      <c r="H35" s="57">
        <v>100</v>
      </c>
      <c r="I35" s="57">
        <v>100</v>
      </c>
      <c r="J35" s="55">
        <v>100</v>
      </c>
      <c r="K35" s="40">
        <f t="shared" si="0"/>
        <v>0.79607621342182544</v>
      </c>
      <c r="L35" s="40">
        <f t="shared" si="1"/>
        <v>0.95149510676552695</v>
      </c>
      <c r="M35" s="40">
        <f t="shared" si="2"/>
        <v>1</v>
      </c>
      <c r="N35" s="41">
        <f t="shared" si="3"/>
        <v>1</v>
      </c>
      <c r="O35" s="9"/>
      <c r="P35" s="9"/>
      <c r="Q35" s="9"/>
      <c r="R35" s="9"/>
    </row>
    <row r="36" spans="1:18" ht="24" customHeight="1" thickBot="1" x14ac:dyDescent="0.25">
      <c r="A36" s="42" t="s">
        <v>37</v>
      </c>
      <c r="B36" s="5" t="s">
        <v>91</v>
      </c>
      <c r="C36" s="5" t="s">
        <v>111</v>
      </c>
      <c r="D36" s="5">
        <v>60</v>
      </c>
      <c r="E36" s="18"/>
      <c r="F36" s="18">
        <v>131000</v>
      </c>
      <c r="G36" s="18">
        <v>130999.77</v>
      </c>
      <c r="H36" s="57">
        <v>100</v>
      </c>
      <c r="I36" s="57">
        <v>100</v>
      </c>
      <c r="J36" s="55">
        <v>100</v>
      </c>
      <c r="K36" s="40"/>
      <c r="L36" s="40">
        <f t="shared" si="1"/>
        <v>0.99999824427480921</v>
      </c>
      <c r="M36" s="40">
        <f t="shared" si="2"/>
        <v>1</v>
      </c>
      <c r="N36" s="41">
        <f t="shared" si="3"/>
        <v>1</v>
      </c>
      <c r="O36" s="9"/>
      <c r="P36" s="9"/>
      <c r="Q36" s="9"/>
      <c r="R36" s="9"/>
    </row>
    <row r="37" spans="1:18" ht="24" customHeight="1" thickBot="1" x14ac:dyDescent="0.25">
      <c r="A37" s="42" t="s">
        <v>38</v>
      </c>
      <c r="B37" s="5" t="s">
        <v>92</v>
      </c>
      <c r="C37" s="5" t="s">
        <v>111</v>
      </c>
      <c r="D37" s="5">
        <v>60</v>
      </c>
      <c r="E37" s="18"/>
      <c r="F37" s="18">
        <v>661958.67000000004</v>
      </c>
      <c r="G37" s="18">
        <v>661958.06000000006</v>
      </c>
      <c r="H37" s="57">
        <v>100</v>
      </c>
      <c r="I37" s="57">
        <v>100</v>
      </c>
      <c r="J37" s="55">
        <v>100</v>
      </c>
      <c r="K37" s="40"/>
      <c r="L37" s="40">
        <f t="shared" si="1"/>
        <v>0.99999907849231739</v>
      </c>
      <c r="M37" s="40">
        <f t="shared" si="2"/>
        <v>1</v>
      </c>
      <c r="N37" s="41">
        <f t="shared" si="3"/>
        <v>1</v>
      </c>
      <c r="O37" s="9"/>
      <c r="P37" s="9"/>
      <c r="Q37" s="9"/>
      <c r="R37" s="9"/>
    </row>
    <row r="38" spans="1:18" ht="24" customHeight="1" thickBot="1" x14ac:dyDescent="0.25">
      <c r="A38" s="42" t="s">
        <v>39</v>
      </c>
      <c r="B38" s="5" t="s">
        <v>93</v>
      </c>
      <c r="C38" s="5" t="s">
        <v>112</v>
      </c>
      <c r="D38" s="5">
        <v>20</v>
      </c>
      <c r="E38" s="18">
        <v>1898750</v>
      </c>
      <c r="F38" s="18">
        <v>1731045</v>
      </c>
      <c r="G38" s="18">
        <v>1710249.6</v>
      </c>
      <c r="H38" s="58">
        <v>27</v>
      </c>
      <c r="I38" s="58">
        <v>27</v>
      </c>
      <c r="J38" s="55">
        <v>27</v>
      </c>
      <c r="K38" s="40">
        <f t="shared" si="0"/>
        <v>0.9007239499670836</v>
      </c>
      <c r="L38" s="40">
        <f t="shared" si="1"/>
        <v>0.98798679410413948</v>
      </c>
      <c r="M38" s="40">
        <f t="shared" si="2"/>
        <v>1</v>
      </c>
      <c r="N38" s="41">
        <f t="shared" si="3"/>
        <v>1</v>
      </c>
      <c r="O38" s="9"/>
      <c r="P38" s="9"/>
      <c r="Q38" s="9"/>
      <c r="R38" s="9"/>
    </row>
    <row r="39" spans="1:18" ht="24" customHeight="1" thickBot="1" x14ac:dyDescent="0.25">
      <c r="A39" s="42" t="s">
        <v>40</v>
      </c>
      <c r="B39" s="5" t="s">
        <v>94</v>
      </c>
      <c r="C39" s="5" t="s">
        <v>112</v>
      </c>
      <c r="D39" s="5">
        <v>20</v>
      </c>
      <c r="E39" s="18"/>
      <c r="F39" s="18">
        <v>240000</v>
      </c>
      <c r="G39" s="18">
        <v>240000</v>
      </c>
      <c r="H39" s="57">
        <v>100</v>
      </c>
      <c r="I39" s="57">
        <v>100</v>
      </c>
      <c r="J39" s="55">
        <v>100</v>
      </c>
      <c r="K39" s="40"/>
      <c r="L39" s="40">
        <f t="shared" si="1"/>
        <v>1</v>
      </c>
      <c r="M39" s="40">
        <f t="shared" si="2"/>
        <v>1</v>
      </c>
      <c r="N39" s="41">
        <f t="shared" si="3"/>
        <v>1</v>
      </c>
      <c r="O39" s="9"/>
      <c r="P39" s="9"/>
      <c r="Q39" s="9"/>
      <c r="R39" s="9"/>
    </row>
    <row r="40" spans="1:18" ht="24" customHeight="1" thickBot="1" x14ac:dyDescent="0.25">
      <c r="A40" s="42" t="s">
        <v>41</v>
      </c>
      <c r="B40" s="5" t="s">
        <v>95</v>
      </c>
      <c r="C40" s="5" t="s">
        <v>112</v>
      </c>
      <c r="D40" s="5">
        <v>20</v>
      </c>
      <c r="E40" s="18"/>
      <c r="F40" s="18">
        <v>0</v>
      </c>
      <c r="G40" s="18">
        <v>0</v>
      </c>
      <c r="H40" s="57">
        <v>100</v>
      </c>
      <c r="I40" s="57">
        <v>100</v>
      </c>
      <c r="J40" s="55">
        <v>100</v>
      </c>
      <c r="K40" s="40"/>
      <c r="L40" s="40" t="e">
        <f t="shared" si="1"/>
        <v>#DIV/0!</v>
      </c>
      <c r="M40" s="40">
        <f t="shared" si="2"/>
        <v>1</v>
      </c>
      <c r="N40" s="41">
        <f t="shared" si="3"/>
        <v>1</v>
      </c>
      <c r="O40" s="9"/>
      <c r="P40" s="9"/>
      <c r="Q40" s="9"/>
      <c r="R40" s="9"/>
    </row>
    <row r="41" spans="1:18" ht="24" customHeight="1" thickBot="1" x14ac:dyDescent="0.25">
      <c r="A41" s="42" t="s">
        <v>42</v>
      </c>
      <c r="B41" s="5" t="s">
        <v>96</v>
      </c>
      <c r="C41" s="5" t="s">
        <v>112</v>
      </c>
      <c r="D41" s="5">
        <v>20</v>
      </c>
      <c r="E41" s="18"/>
      <c r="F41" s="18">
        <v>3600000</v>
      </c>
      <c r="G41" s="18">
        <v>3600000</v>
      </c>
      <c r="H41" s="57">
        <v>100</v>
      </c>
      <c r="I41" s="57">
        <v>100</v>
      </c>
      <c r="J41" s="55">
        <v>100</v>
      </c>
      <c r="K41" s="40"/>
      <c r="L41" s="40">
        <f t="shared" si="1"/>
        <v>1</v>
      </c>
      <c r="M41" s="40">
        <f t="shared" si="2"/>
        <v>1</v>
      </c>
      <c r="N41" s="41">
        <f t="shared" si="3"/>
        <v>1</v>
      </c>
      <c r="O41" s="9"/>
      <c r="P41" s="9"/>
      <c r="Q41" s="9"/>
      <c r="R41" s="9"/>
    </row>
    <row r="42" spans="1:18" ht="24" customHeight="1" thickBot="1" x14ac:dyDescent="0.25">
      <c r="A42" s="42" t="s">
        <v>43</v>
      </c>
      <c r="B42" s="5" t="s">
        <v>97</v>
      </c>
      <c r="C42" s="5" t="s">
        <v>112</v>
      </c>
      <c r="D42" s="5">
        <v>21</v>
      </c>
      <c r="E42" s="18"/>
      <c r="F42" s="18">
        <v>295538.03999999998</v>
      </c>
      <c r="G42" s="18">
        <v>295537.71999999997</v>
      </c>
      <c r="H42" s="57">
        <v>100</v>
      </c>
      <c r="I42" s="57">
        <v>100</v>
      </c>
      <c r="J42" s="55">
        <v>100</v>
      </c>
      <c r="K42" s="40"/>
      <c r="L42" s="40">
        <f t="shared" si="1"/>
        <v>0.99999891722906464</v>
      </c>
      <c r="M42" s="40">
        <f t="shared" si="2"/>
        <v>1</v>
      </c>
      <c r="N42" s="41">
        <f t="shared" si="3"/>
        <v>1</v>
      </c>
      <c r="O42" s="9"/>
      <c r="P42" s="9"/>
      <c r="Q42" s="9"/>
      <c r="R42" s="9"/>
    </row>
    <row r="43" spans="1:18" ht="24" customHeight="1" thickBot="1" x14ac:dyDescent="0.25">
      <c r="A43" s="42" t="s">
        <v>44</v>
      </c>
      <c r="B43" s="5" t="s">
        <v>97</v>
      </c>
      <c r="C43" s="5" t="s">
        <v>112</v>
      </c>
      <c r="D43" s="5">
        <v>21</v>
      </c>
      <c r="E43" s="18"/>
      <c r="F43" s="18">
        <v>1036818.37</v>
      </c>
      <c r="G43" s="18">
        <v>1036818.37</v>
      </c>
      <c r="H43" s="57">
        <v>100</v>
      </c>
      <c r="I43" s="57">
        <v>100</v>
      </c>
      <c r="J43" s="55">
        <v>100</v>
      </c>
      <c r="K43" s="40"/>
      <c r="L43" s="40">
        <f t="shared" si="1"/>
        <v>1</v>
      </c>
      <c r="M43" s="40">
        <f t="shared" si="2"/>
        <v>1</v>
      </c>
      <c r="N43" s="41">
        <f t="shared" si="3"/>
        <v>1</v>
      </c>
      <c r="O43" s="9"/>
      <c r="P43" s="9"/>
      <c r="Q43" s="9"/>
      <c r="R43" s="9"/>
    </row>
    <row r="44" spans="1:18" ht="24" customHeight="1" thickBot="1" x14ac:dyDescent="0.25">
      <c r="A44" s="43" t="s">
        <v>45</v>
      </c>
      <c r="B44" s="5" t="s">
        <v>98</v>
      </c>
      <c r="C44" s="5" t="s">
        <v>112</v>
      </c>
      <c r="D44" s="5">
        <v>20</v>
      </c>
      <c r="E44" s="18">
        <v>3122285</v>
      </c>
      <c r="F44" s="18">
        <v>2551480.77</v>
      </c>
      <c r="G44" s="18">
        <v>2476178.4500000002</v>
      </c>
      <c r="H44" s="57">
        <v>4</v>
      </c>
      <c r="I44" s="57">
        <v>4</v>
      </c>
      <c r="J44" s="55">
        <v>4</v>
      </c>
      <c r="K44" s="40">
        <f t="shared" si="0"/>
        <v>0.79306611984492137</v>
      </c>
      <c r="L44" s="40">
        <f t="shared" si="1"/>
        <v>0.97048681656338731</v>
      </c>
      <c r="M44" s="40">
        <f t="shared" si="2"/>
        <v>1</v>
      </c>
      <c r="N44" s="41">
        <f t="shared" si="3"/>
        <v>1</v>
      </c>
      <c r="O44" s="9"/>
      <c r="P44" s="9"/>
      <c r="Q44" s="9"/>
      <c r="R44" s="9"/>
    </row>
    <row r="45" spans="1:18" ht="24" customHeight="1" thickBot="1" x14ac:dyDescent="0.25">
      <c r="A45" s="42" t="s">
        <v>46</v>
      </c>
      <c r="B45" s="5" t="s">
        <v>99</v>
      </c>
      <c r="C45" s="5" t="s">
        <v>112</v>
      </c>
      <c r="D45" s="5">
        <v>21</v>
      </c>
      <c r="E45" s="18"/>
      <c r="F45" s="18">
        <v>150000</v>
      </c>
      <c r="G45" s="18">
        <v>150000</v>
      </c>
      <c r="H45" s="57">
        <v>100</v>
      </c>
      <c r="I45" s="57">
        <v>100</v>
      </c>
      <c r="J45" s="55">
        <v>100</v>
      </c>
      <c r="K45" s="40"/>
      <c r="L45" s="40">
        <f t="shared" si="1"/>
        <v>1</v>
      </c>
      <c r="M45" s="40">
        <f t="shared" si="2"/>
        <v>1</v>
      </c>
      <c r="N45" s="41">
        <f t="shared" si="3"/>
        <v>1</v>
      </c>
      <c r="O45" s="9"/>
      <c r="P45" s="9"/>
      <c r="Q45" s="9"/>
      <c r="R45" s="9"/>
    </row>
    <row r="46" spans="1:18" ht="24" customHeight="1" thickBot="1" x14ac:dyDescent="0.25">
      <c r="A46" s="42" t="s">
        <v>47</v>
      </c>
      <c r="B46" s="5" t="s">
        <v>98</v>
      </c>
      <c r="C46" s="5" t="s">
        <v>112</v>
      </c>
      <c r="D46" s="5">
        <v>21</v>
      </c>
      <c r="E46" s="18"/>
      <c r="F46" s="18">
        <v>1070750</v>
      </c>
      <c r="G46" s="18">
        <v>1070750</v>
      </c>
      <c r="H46" s="57">
        <v>4</v>
      </c>
      <c r="I46" s="57">
        <v>4</v>
      </c>
      <c r="J46" s="55">
        <v>4</v>
      </c>
      <c r="K46" s="40"/>
      <c r="L46" s="40">
        <f t="shared" si="1"/>
        <v>1</v>
      </c>
      <c r="M46" s="40">
        <f t="shared" si="2"/>
        <v>1</v>
      </c>
      <c r="N46" s="41">
        <f t="shared" si="3"/>
        <v>1</v>
      </c>
      <c r="O46" s="9"/>
      <c r="P46" s="9"/>
      <c r="Q46" s="9"/>
      <c r="R46" s="9"/>
    </row>
    <row r="47" spans="1:18" ht="24" customHeight="1" thickBot="1" x14ac:dyDescent="0.25">
      <c r="A47" s="42" t="s">
        <v>48</v>
      </c>
      <c r="B47" s="5" t="s">
        <v>98</v>
      </c>
      <c r="C47" s="5" t="s">
        <v>112</v>
      </c>
      <c r="D47" s="5">
        <v>21</v>
      </c>
      <c r="E47" s="18"/>
      <c r="F47" s="18">
        <v>29000</v>
      </c>
      <c r="G47" s="18">
        <v>29000</v>
      </c>
      <c r="H47" s="57">
        <v>1</v>
      </c>
      <c r="I47" s="57">
        <v>1</v>
      </c>
      <c r="J47" s="55">
        <v>1</v>
      </c>
      <c r="K47" s="40"/>
      <c r="L47" s="40">
        <f t="shared" si="1"/>
        <v>1</v>
      </c>
      <c r="M47" s="40">
        <f t="shared" si="2"/>
        <v>1</v>
      </c>
      <c r="N47" s="41">
        <f t="shared" si="3"/>
        <v>1</v>
      </c>
      <c r="O47" s="9"/>
      <c r="P47" s="9"/>
      <c r="Q47" s="9"/>
      <c r="R47" s="9"/>
    </row>
    <row r="48" spans="1:18" ht="24" customHeight="1" thickBot="1" x14ac:dyDescent="0.25">
      <c r="A48" s="42" t="s">
        <v>49</v>
      </c>
      <c r="B48" s="5" t="s">
        <v>100</v>
      </c>
      <c r="C48" s="5" t="s">
        <v>112</v>
      </c>
      <c r="D48" s="5">
        <v>20</v>
      </c>
      <c r="E48" s="18">
        <v>455616</v>
      </c>
      <c r="F48" s="18">
        <v>428154.66</v>
      </c>
      <c r="G48" s="18">
        <v>410727.06</v>
      </c>
      <c r="H48" s="57">
        <v>100</v>
      </c>
      <c r="I48" s="57">
        <v>100</v>
      </c>
      <c r="J48" s="55">
        <v>100</v>
      </c>
      <c r="K48" s="40">
        <f t="shared" si="0"/>
        <v>0.90147637484197218</v>
      </c>
      <c r="L48" s="40">
        <f t="shared" si="1"/>
        <v>0.95929601700469647</v>
      </c>
      <c r="M48" s="40">
        <f t="shared" si="2"/>
        <v>1</v>
      </c>
      <c r="N48" s="41">
        <f t="shared" si="3"/>
        <v>1</v>
      </c>
      <c r="O48" s="9"/>
      <c r="P48" s="9"/>
      <c r="Q48" s="9"/>
      <c r="R48" s="9"/>
    </row>
    <row r="49" spans="1:18" ht="24" customHeight="1" thickBot="1" x14ac:dyDescent="0.25">
      <c r="A49" s="44" t="s">
        <v>50</v>
      </c>
      <c r="B49" s="12" t="s">
        <v>101</v>
      </c>
      <c r="C49" s="12" t="s">
        <v>112</v>
      </c>
      <c r="D49" s="12">
        <v>24</v>
      </c>
      <c r="E49" s="49">
        <v>1181560</v>
      </c>
      <c r="F49" s="49">
        <v>1167549.17</v>
      </c>
      <c r="G49" s="49">
        <v>1123743.42</v>
      </c>
      <c r="H49" s="59">
        <v>3750</v>
      </c>
      <c r="I49" s="59">
        <v>3750</v>
      </c>
      <c r="J49" s="55">
        <v>3750</v>
      </c>
      <c r="K49" s="40">
        <f t="shared" si="0"/>
        <v>0.95106758861166585</v>
      </c>
      <c r="L49" s="40">
        <f t="shared" si="1"/>
        <v>0.96248059514272966</v>
      </c>
      <c r="M49" s="40">
        <f t="shared" si="2"/>
        <v>1</v>
      </c>
      <c r="N49" s="41">
        <f t="shared" si="3"/>
        <v>1</v>
      </c>
      <c r="O49" s="9"/>
      <c r="P49" s="9"/>
      <c r="Q49" s="9"/>
      <c r="R49" s="9"/>
    </row>
    <row r="50" spans="1:18" ht="24" customHeight="1" thickBot="1" x14ac:dyDescent="0.25">
      <c r="A50" s="13" t="s">
        <v>51</v>
      </c>
      <c r="B50" s="15" t="s">
        <v>102</v>
      </c>
      <c r="C50" s="15" t="s">
        <v>112</v>
      </c>
      <c r="D50" s="15">
        <v>50</v>
      </c>
      <c r="E50" s="52"/>
      <c r="F50" s="52">
        <v>500000</v>
      </c>
      <c r="G50" s="52">
        <v>499998.16</v>
      </c>
      <c r="H50" s="60">
        <v>36</v>
      </c>
      <c r="I50" s="60">
        <v>36</v>
      </c>
      <c r="J50" s="55">
        <v>34</v>
      </c>
      <c r="K50" s="40"/>
      <c r="L50" s="40">
        <f t="shared" si="1"/>
        <v>0.99999631999999994</v>
      </c>
      <c r="M50" s="40">
        <f t="shared" si="2"/>
        <v>0.94444444444444442</v>
      </c>
      <c r="N50" s="41">
        <f t="shared" si="3"/>
        <v>0.94444444444444442</v>
      </c>
      <c r="O50" s="9"/>
      <c r="P50" s="9"/>
      <c r="Q50" s="9"/>
      <c r="R50" s="9"/>
    </row>
    <row r="51" spans="1:18" ht="24" customHeight="1" thickBot="1" x14ac:dyDescent="0.25">
      <c r="A51" s="14" t="s">
        <v>52</v>
      </c>
      <c r="B51" s="16" t="s">
        <v>103</v>
      </c>
      <c r="C51" s="21" t="s">
        <v>112</v>
      </c>
      <c r="D51" s="17">
        <v>31</v>
      </c>
      <c r="E51" s="50">
        <v>1993781</v>
      </c>
      <c r="F51" s="50">
        <v>1386509</v>
      </c>
      <c r="G51" s="81">
        <v>1371567.47</v>
      </c>
      <c r="H51" s="61">
        <v>100</v>
      </c>
      <c r="I51" s="62">
        <v>100</v>
      </c>
      <c r="J51" s="55">
        <v>100</v>
      </c>
      <c r="K51" s="40">
        <f t="shared" si="0"/>
        <v>0.68792283104312857</v>
      </c>
      <c r="L51" s="40">
        <f t="shared" si="1"/>
        <v>0.98922363287941151</v>
      </c>
      <c r="M51" s="40">
        <f t="shared" si="2"/>
        <v>1</v>
      </c>
      <c r="N51" s="41">
        <f t="shared" si="3"/>
        <v>1</v>
      </c>
      <c r="O51" s="9"/>
    </row>
    <row r="52" spans="1:18" ht="24" customHeight="1" thickBot="1" x14ac:dyDescent="0.25">
      <c r="A52" s="16" t="s">
        <v>53</v>
      </c>
      <c r="B52" s="16" t="s">
        <v>104</v>
      </c>
      <c r="C52" s="46" t="s">
        <v>113</v>
      </c>
      <c r="D52" s="16">
        <v>30</v>
      </c>
      <c r="E52" s="50">
        <v>3709355</v>
      </c>
      <c r="F52" s="50">
        <v>4535301.8099999996</v>
      </c>
      <c r="G52" s="50">
        <v>4446604.57</v>
      </c>
      <c r="H52" s="62">
        <v>12</v>
      </c>
      <c r="I52" s="62">
        <v>12</v>
      </c>
      <c r="J52" s="55">
        <v>12</v>
      </c>
      <c r="K52" s="40">
        <f t="shared" si="0"/>
        <v>1.1987541149337284</v>
      </c>
      <c r="L52" s="40">
        <f t="shared" si="1"/>
        <v>0.98044292448091797</v>
      </c>
      <c r="M52" s="40">
        <f t="shared" si="2"/>
        <v>1</v>
      </c>
      <c r="N52" s="41">
        <f t="shared" si="3"/>
        <v>1</v>
      </c>
      <c r="O52" s="9"/>
    </row>
    <row r="53" spans="1:18" ht="24" customHeight="1" thickBot="1" x14ac:dyDescent="0.25">
      <c r="A53" s="16" t="s">
        <v>54</v>
      </c>
      <c r="B53" s="16" t="s">
        <v>105</v>
      </c>
      <c r="C53" s="46" t="s">
        <v>113</v>
      </c>
      <c r="D53" s="16">
        <v>10</v>
      </c>
      <c r="E53" s="50">
        <v>12217490.08</v>
      </c>
      <c r="F53" s="50">
        <v>11660050.199999999</v>
      </c>
      <c r="G53" s="50">
        <v>11319026.42</v>
      </c>
      <c r="H53" s="62" t="s">
        <v>114</v>
      </c>
      <c r="I53" s="62" t="s">
        <v>114</v>
      </c>
      <c r="J53" s="55" t="s">
        <v>115</v>
      </c>
      <c r="K53" s="40">
        <f t="shared" si="0"/>
        <v>0.92646086437419883</v>
      </c>
      <c r="L53" s="40">
        <f t="shared" si="1"/>
        <v>0.97075280344847925</v>
      </c>
      <c r="M53" s="40"/>
      <c r="N53" s="41"/>
      <c r="O53" s="9"/>
    </row>
    <row r="54" spans="1:18" ht="24" customHeight="1" thickBot="1" x14ac:dyDescent="0.25">
      <c r="A54" s="47" t="s">
        <v>55</v>
      </c>
      <c r="B54" s="16" t="s">
        <v>106</v>
      </c>
      <c r="C54" s="46" t="s">
        <v>113</v>
      </c>
      <c r="D54" s="16">
        <v>12</v>
      </c>
      <c r="E54" s="50">
        <v>397083</v>
      </c>
      <c r="F54" s="50">
        <v>297083</v>
      </c>
      <c r="G54" s="50">
        <v>280749.68</v>
      </c>
      <c r="H54" s="62">
        <v>320</v>
      </c>
      <c r="I54" s="62">
        <v>320</v>
      </c>
      <c r="J54" s="55">
        <v>290</v>
      </c>
      <c r="K54" s="40">
        <f t="shared" si="0"/>
        <v>0.70703021786377152</v>
      </c>
      <c r="L54" s="40">
        <f t="shared" si="1"/>
        <v>0.94502102106145414</v>
      </c>
      <c r="M54" s="40">
        <f t="shared" si="2"/>
        <v>0.90625</v>
      </c>
      <c r="N54" s="41">
        <f t="shared" si="3"/>
        <v>0.90625</v>
      </c>
      <c r="O54" s="9"/>
    </row>
    <row r="55" spans="1:18" ht="24" customHeight="1" thickBot="1" x14ac:dyDescent="0.25">
      <c r="A55" s="47" t="s">
        <v>56</v>
      </c>
      <c r="B55" s="16" t="s">
        <v>107</v>
      </c>
      <c r="C55" s="46" t="s">
        <v>113</v>
      </c>
      <c r="D55" s="16">
        <v>11</v>
      </c>
      <c r="E55" s="50">
        <v>814279</v>
      </c>
      <c r="F55" s="50">
        <v>834461.16</v>
      </c>
      <c r="G55" s="50">
        <v>826754.65</v>
      </c>
      <c r="H55" s="62">
        <v>130</v>
      </c>
      <c r="I55" s="62">
        <v>130</v>
      </c>
      <c r="J55" s="55">
        <v>130</v>
      </c>
      <c r="K55" s="40">
        <f t="shared" si="0"/>
        <v>1.0153211000160878</v>
      </c>
      <c r="L55" s="40">
        <f t="shared" si="1"/>
        <v>0.99076468699873343</v>
      </c>
      <c r="M55" s="40">
        <f t="shared" si="2"/>
        <v>1</v>
      </c>
      <c r="N55" s="41">
        <f t="shared" si="3"/>
        <v>1</v>
      </c>
      <c r="O55" s="9"/>
    </row>
    <row r="56" spans="1:18" ht="24" customHeight="1" thickBot="1" x14ac:dyDescent="0.25">
      <c r="A56" s="47" t="s">
        <v>57</v>
      </c>
      <c r="B56" s="16" t="s">
        <v>108</v>
      </c>
      <c r="C56" s="46" t="s">
        <v>113</v>
      </c>
      <c r="D56" s="16">
        <v>70</v>
      </c>
      <c r="E56" s="50">
        <v>1989066</v>
      </c>
      <c r="F56" s="50">
        <v>957184.28</v>
      </c>
      <c r="G56" s="50">
        <v>957183.37</v>
      </c>
      <c r="H56" s="62"/>
      <c r="I56" s="62"/>
      <c r="J56" s="55">
        <v>0</v>
      </c>
      <c r="K56" s="40">
        <f t="shared" si="0"/>
        <v>0.48122252856365749</v>
      </c>
      <c r="L56" s="40">
        <f t="shared" si="1"/>
        <v>0.9999990492948756</v>
      </c>
      <c r="M56" s="40"/>
      <c r="N56" s="41"/>
      <c r="O56" s="9"/>
    </row>
    <row r="57" spans="1:18" ht="24" customHeight="1" thickBot="1" x14ac:dyDescent="0.25">
      <c r="A57" s="45" t="s">
        <v>58</v>
      </c>
      <c r="B57" s="16" t="s">
        <v>109</v>
      </c>
      <c r="C57" s="46" t="s">
        <v>113</v>
      </c>
      <c r="D57" s="16">
        <v>13</v>
      </c>
      <c r="E57" s="50">
        <v>4033542</v>
      </c>
      <c r="F57" s="50">
        <v>3892585.79</v>
      </c>
      <c r="G57" s="50">
        <v>3870951.83</v>
      </c>
      <c r="H57" s="62">
        <v>1</v>
      </c>
      <c r="I57" s="62">
        <v>1</v>
      </c>
      <c r="J57" s="55">
        <v>0.85</v>
      </c>
      <c r="K57" s="40">
        <f t="shared" si="0"/>
        <v>0.95969047303833699</v>
      </c>
      <c r="L57" s="40">
        <f t="shared" si="1"/>
        <v>0.99444226507336653</v>
      </c>
      <c r="M57" s="53">
        <f t="shared" si="2"/>
        <v>0.85</v>
      </c>
      <c r="N57" s="54">
        <f t="shared" si="3"/>
        <v>0.85</v>
      </c>
      <c r="O57" s="9"/>
    </row>
    <row r="58" spans="1:18" ht="24" customHeight="1" thickBot="1" x14ac:dyDescent="0.25">
      <c r="A58" s="45" t="s">
        <v>120</v>
      </c>
      <c r="B58" s="16" t="s">
        <v>116</v>
      </c>
      <c r="C58" s="46" t="s">
        <v>113</v>
      </c>
      <c r="D58" s="16">
        <v>60</v>
      </c>
      <c r="E58" s="50"/>
      <c r="F58" s="50">
        <v>53940</v>
      </c>
      <c r="G58" s="50">
        <v>53940</v>
      </c>
      <c r="H58" s="62">
        <v>1</v>
      </c>
      <c r="I58" s="62">
        <v>1</v>
      </c>
      <c r="J58" s="55">
        <v>1</v>
      </c>
      <c r="K58" s="40"/>
      <c r="L58" s="40">
        <f t="shared" si="1"/>
        <v>1</v>
      </c>
      <c r="M58" s="40">
        <f t="shared" si="2"/>
        <v>1</v>
      </c>
      <c r="N58" s="41">
        <f t="shared" si="3"/>
        <v>1</v>
      </c>
      <c r="O58" s="9"/>
    </row>
    <row r="59" spans="1:18" ht="24" customHeight="1" thickBot="1" x14ac:dyDescent="0.25">
      <c r="A59" s="45" t="s">
        <v>121</v>
      </c>
      <c r="B59" s="16" t="s">
        <v>117</v>
      </c>
      <c r="C59" s="46" t="s">
        <v>113</v>
      </c>
      <c r="D59" s="16">
        <v>10</v>
      </c>
      <c r="E59" s="50">
        <v>0</v>
      </c>
      <c r="F59" s="50">
        <v>4150000</v>
      </c>
      <c r="G59" s="50">
        <v>4150000</v>
      </c>
      <c r="H59" s="62">
        <v>1</v>
      </c>
      <c r="I59" s="62">
        <v>1</v>
      </c>
      <c r="J59" s="55">
        <v>1</v>
      </c>
      <c r="K59" s="40"/>
      <c r="L59" s="40">
        <f t="shared" si="1"/>
        <v>1</v>
      </c>
      <c r="M59" s="40">
        <f t="shared" si="2"/>
        <v>1</v>
      </c>
      <c r="N59" s="41">
        <f t="shared" si="3"/>
        <v>1</v>
      </c>
      <c r="O59" s="9"/>
    </row>
    <row r="60" spans="1:18" ht="24" customHeight="1" thickBot="1" x14ac:dyDescent="0.25">
      <c r="A60" s="45" t="s">
        <v>122</v>
      </c>
      <c r="B60" s="16" t="s">
        <v>118</v>
      </c>
      <c r="C60" s="46" t="s">
        <v>113</v>
      </c>
      <c r="D60" s="16">
        <v>10</v>
      </c>
      <c r="E60" s="50">
        <v>0</v>
      </c>
      <c r="F60" s="50">
        <v>7773000</v>
      </c>
      <c r="G60" s="50">
        <v>7773000</v>
      </c>
      <c r="H60" s="62">
        <v>1</v>
      </c>
      <c r="I60" s="62">
        <v>1</v>
      </c>
      <c r="J60" s="55">
        <v>1</v>
      </c>
      <c r="K60" s="40"/>
      <c r="L60" s="40">
        <f t="shared" si="1"/>
        <v>1</v>
      </c>
      <c r="M60" s="40">
        <f t="shared" si="2"/>
        <v>1</v>
      </c>
      <c r="N60" s="41">
        <f t="shared" si="3"/>
        <v>1</v>
      </c>
      <c r="O60" s="9"/>
    </row>
    <row r="61" spans="1:18" ht="24" customHeight="1" thickBot="1" x14ac:dyDescent="0.25">
      <c r="A61" s="45" t="s">
        <v>123</v>
      </c>
      <c r="B61" s="16" t="s">
        <v>119</v>
      </c>
      <c r="C61" s="46" t="s">
        <v>113</v>
      </c>
      <c r="D61" s="16">
        <v>10</v>
      </c>
      <c r="E61" s="50">
        <v>0</v>
      </c>
      <c r="F61" s="50">
        <v>977000</v>
      </c>
      <c r="G61" s="50">
        <v>977000</v>
      </c>
      <c r="H61" s="62">
        <v>1</v>
      </c>
      <c r="I61" s="62">
        <v>1</v>
      </c>
      <c r="J61" s="55">
        <v>1</v>
      </c>
      <c r="K61" s="40"/>
      <c r="L61" s="40">
        <f t="shared" si="1"/>
        <v>1</v>
      </c>
      <c r="M61" s="40">
        <f t="shared" si="2"/>
        <v>1</v>
      </c>
      <c r="N61" s="41">
        <f t="shared" si="3"/>
        <v>1</v>
      </c>
      <c r="O61" s="9"/>
    </row>
    <row r="62" spans="1:18" ht="24" customHeight="1" thickBot="1" x14ac:dyDescent="0.25">
      <c r="A62" s="45" t="s">
        <v>124</v>
      </c>
      <c r="B62" s="16" t="s">
        <v>125</v>
      </c>
      <c r="C62" s="46" t="s">
        <v>113</v>
      </c>
      <c r="D62" s="16">
        <v>80</v>
      </c>
      <c r="E62" s="50">
        <v>0</v>
      </c>
      <c r="F62" s="50">
        <v>727000</v>
      </c>
      <c r="G62" s="50">
        <v>727000.01</v>
      </c>
      <c r="H62" s="62">
        <v>10</v>
      </c>
      <c r="I62" s="62">
        <v>10</v>
      </c>
      <c r="J62" s="55">
        <v>11</v>
      </c>
      <c r="K62" s="40"/>
      <c r="L62" s="40">
        <f t="shared" si="1"/>
        <v>1.0000000137551581</v>
      </c>
      <c r="M62" s="40">
        <f t="shared" ref="M62" si="4">J62/H62</f>
        <v>1.1000000000000001</v>
      </c>
      <c r="N62" s="41">
        <f t="shared" ref="N62" si="5">J62/I62</f>
        <v>1.1000000000000001</v>
      </c>
      <c r="O62" s="9"/>
    </row>
    <row r="63" spans="1:18" ht="24" customHeight="1" thickBot="1" x14ac:dyDescent="0.25">
      <c r="A63" s="45" t="s">
        <v>126</v>
      </c>
      <c r="B63" s="16" t="s">
        <v>127</v>
      </c>
      <c r="C63" s="46" t="s">
        <v>113</v>
      </c>
      <c r="D63" s="16">
        <v>55</v>
      </c>
      <c r="E63" s="50">
        <v>0</v>
      </c>
      <c r="F63" s="50">
        <v>65192.94</v>
      </c>
      <c r="G63" s="50">
        <v>32372.43</v>
      </c>
      <c r="H63" s="62">
        <v>40</v>
      </c>
      <c r="I63" s="62">
        <v>40</v>
      </c>
      <c r="J63" s="55">
        <v>33</v>
      </c>
      <c r="K63" s="40"/>
      <c r="L63" s="40">
        <f t="shared" si="1"/>
        <v>0.49656343156176114</v>
      </c>
      <c r="M63" s="40">
        <f t="shared" si="2"/>
        <v>0.82499999999999996</v>
      </c>
      <c r="N63" s="41">
        <f t="shared" si="3"/>
        <v>0.82499999999999996</v>
      </c>
      <c r="O63" s="9"/>
    </row>
    <row r="64" spans="1:18" ht="24" customHeight="1" thickBot="1" x14ac:dyDescent="0.25">
      <c r="A64" s="45">
        <v>2016</v>
      </c>
      <c r="B64" s="16" t="s">
        <v>129</v>
      </c>
      <c r="C64" s="15" t="s">
        <v>112</v>
      </c>
      <c r="D64" s="16">
        <v>90</v>
      </c>
      <c r="E64" s="50"/>
      <c r="F64" s="50">
        <v>1450000</v>
      </c>
      <c r="G64" s="50">
        <v>1450000</v>
      </c>
      <c r="H64" s="62">
        <v>1</v>
      </c>
      <c r="I64" s="62">
        <v>1</v>
      </c>
      <c r="J64" s="55">
        <v>1</v>
      </c>
      <c r="K64" s="40"/>
      <c r="L64" s="40">
        <f t="shared" si="1"/>
        <v>1</v>
      </c>
      <c r="M64" s="40">
        <f t="shared" ref="M64:M76" si="6">J64/H64</f>
        <v>1</v>
      </c>
      <c r="N64" s="41">
        <f t="shared" ref="N64:N76" si="7">J64/I64</f>
        <v>1</v>
      </c>
      <c r="O64" s="9"/>
    </row>
    <row r="65" spans="1:15" ht="24" customHeight="1" thickBot="1" x14ac:dyDescent="0.25">
      <c r="A65" s="45">
        <v>2017</v>
      </c>
      <c r="B65" s="16" t="s">
        <v>130</v>
      </c>
      <c r="C65" s="15" t="s">
        <v>112</v>
      </c>
      <c r="D65" s="16">
        <v>90</v>
      </c>
      <c r="E65" s="50"/>
      <c r="F65" s="50">
        <v>340818.32</v>
      </c>
      <c r="G65" s="50">
        <v>340818.32</v>
      </c>
      <c r="H65" s="62">
        <v>1</v>
      </c>
      <c r="I65" s="62">
        <v>1</v>
      </c>
      <c r="J65" s="55">
        <v>1</v>
      </c>
      <c r="K65" s="40"/>
      <c r="L65" s="40">
        <f t="shared" si="1"/>
        <v>1</v>
      </c>
      <c r="M65" s="40">
        <f t="shared" si="6"/>
        <v>1</v>
      </c>
      <c r="N65" s="41">
        <f t="shared" si="7"/>
        <v>1</v>
      </c>
      <c r="O65" s="9"/>
    </row>
    <row r="66" spans="1:15" ht="24" customHeight="1" thickBot="1" x14ac:dyDescent="0.25">
      <c r="A66" s="45">
        <v>2018</v>
      </c>
      <c r="B66" s="16" t="s">
        <v>131</v>
      </c>
      <c r="C66" s="15" t="s">
        <v>112</v>
      </c>
      <c r="D66" s="16">
        <v>90</v>
      </c>
      <c r="E66" s="50"/>
      <c r="F66" s="50">
        <v>157760.95999999999</v>
      </c>
      <c r="G66" s="50">
        <v>157760.95000000001</v>
      </c>
      <c r="H66" s="62">
        <v>1</v>
      </c>
      <c r="I66" s="62">
        <v>1</v>
      </c>
      <c r="J66" s="55">
        <v>1</v>
      </c>
      <c r="K66" s="40"/>
      <c r="L66" s="40">
        <f t="shared" si="1"/>
        <v>0.99999993661296194</v>
      </c>
      <c r="M66" s="40">
        <f t="shared" si="6"/>
        <v>1</v>
      </c>
      <c r="N66" s="41">
        <f t="shared" si="7"/>
        <v>1</v>
      </c>
      <c r="O66" s="9"/>
    </row>
    <row r="67" spans="1:15" ht="24" customHeight="1" thickBot="1" x14ac:dyDescent="0.25">
      <c r="A67" s="45">
        <v>2019</v>
      </c>
      <c r="B67" s="16" t="s">
        <v>132</v>
      </c>
      <c r="C67" s="15" t="s">
        <v>112</v>
      </c>
      <c r="D67" s="16">
        <v>90</v>
      </c>
      <c r="E67" s="50"/>
      <c r="F67" s="50">
        <v>157760.95999999999</v>
      </c>
      <c r="G67" s="50">
        <v>157760.95999999999</v>
      </c>
      <c r="H67" s="62">
        <v>1</v>
      </c>
      <c r="I67" s="62">
        <v>1</v>
      </c>
      <c r="J67" s="55">
        <v>1</v>
      </c>
      <c r="K67" s="40"/>
      <c r="L67" s="40">
        <f>+G67/F67</f>
        <v>1</v>
      </c>
      <c r="M67" s="40">
        <f t="shared" si="6"/>
        <v>1</v>
      </c>
      <c r="N67" s="41">
        <f t="shared" si="7"/>
        <v>1</v>
      </c>
      <c r="O67" s="9"/>
    </row>
    <row r="68" spans="1:15" ht="24" customHeight="1" thickBot="1" x14ac:dyDescent="0.25">
      <c r="A68" s="45">
        <v>3020</v>
      </c>
      <c r="B68" s="16" t="s">
        <v>133</v>
      </c>
      <c r="C68" s="15" t="s">
        <v>112</v>
      </c>
      <c r="D68" s="16">
        <v>75</v>
      </c>
      <c r="E68" s="50"/>
      <c r="F68" s="50">
        <v>20000</v>
      </c>
      <c r="G68" s="50">
        <v>11106.71</v>
      </c>
      <c r="H68" s="62">
        <v>65</v>
      </c>
      <c r="I68" s="62">
        <v>75</v>
      </c>
      <c r="J68" s="55">
        <v>65</v>
      </c>
      <c r="K68" s="40"/>
      <c r="L68" s="40">
        <f t="shared" ref="L68:L75" si="8">G69/F69</f>
        <v>0.99952079999999999</v>
      </c>
      <c r="M68" s="40">
        <f t="shared" si="6"/>
        <v>1</v>
      </c>
      <c r="N68" s="41">
        <f t="shared" si="7"/>
        <v>0.8666666666666667</v>
      </c>
      <c r="O68" s="9"/>
    </row>
    <row r="69" spans="1:15" ht="24" customHeight="1" thickBot="1" x14ac:dyDescent="0.25">
      <c r="A69" s="45">
        <v>4005</v>
      </c>
      <c r="B69" s="16" t="s">
        <v>134</v>
      </c>
      <c r="C69" s="15" t="s">
        <v>112</v>
      </c>
      <c r="D69" s="16">
        <v>45</v>
      </c>
      <c r="E69" s="50"/>
      <c r="F69" s="50">
        <v>100000</v>
      </c>
      <c r="G69" s="50">
        <v>99952.08</v>
      </c>
      <c r="H69" s="62">
        <v>1</v>
      </c>
      <c r="I69" s="62">
        <v>1</v>
      </c>
      <c r="J69" s="55">
        <v>1</v>
      </c>
      <c r="K69" s="40"/>
      <c r="L69" s="40">
        <f t="shared" si="8"/>
        <v>1</v>
      </c>
      <c r="M69" s="40">
        <f t="shared" si="6"/>
        <v>1</v>
      </c>
      <c r="N69" s="41">
        <f t="shared" si="7"/>
        <v>1</v>
      </c>
      <c r="O69" s="9"/>
    </row>
    <row r="70" spans="1:15" ht="24" customHeight="1" thickBot="1" x14ac:dyDescent="0.25">
      <c r="A70" s="45">
        <v>4009</v>
      </c>
      <c r="B70" s="16" t="s">
        <v>135</v>
      </c>
      <c r="C70" s="15" t="s">
        <v>112</v>
      </c>
      <c r="D70" s="16">
        <v>45</v>
      </c>
      <c r="E70" s="50"/>
      <c r="F70" s="50">
        <v>209925.41</v>
      </c>
      <c r="G70" s="50">
        <v>209925.41</v>
      </c>
      <c r="H70" s="62">
        <v>1</v>
      </c>
      <c r="I70" s="62">
        <v>1</v>
      </c>
      <c r="J70" s="55">
        <v>1</v>
      </c>
      <c r="K70" s="40"/>
      <c r="L70" s="40">
        <f t="shared" si="8"/>
        <v>1</v>
      </c>
      <c r="M70" s="40">
        <f t="shared" si="6"/>
        <v>1</v>
      </c>
      <c r="N70" s="41">
        <f t="shared" si="7"/>
        <v>1</v>
      </c>
      <c r="O70" s="9"/>
    </row>
    <row r="71" spans="1:15" ht="24" customHeight="1" thickBot="1" x14ac:dyDescent="0.25">
      <c r="A71" s="45">
        <v>4014</v>
      </c>
      <c r="B71" s="16" t="s">
        <v>136</v>
      </c>
      <c r="C71" s="46" t="s">
        <v>113</v>
      </c>
      <c r="D71" s="16">
        <v>46</v>
      </c>
      <c r="E71" s="50"/>
      <c r="F71" s="50">
        <v>250000</v>
      </c>
      <c r="G71" s="50">
        <v>250000</v>
      </c>
      <c r="H71" s="62">
        <v>1</v>
      </c>
      <c r="I71" s="62">
        <v>1</v>
      </c>
      <c r="J71" s="55">
        <v>1</v>
      </c>
      <c r="K71" s="40"/>
      <c r="L71" s="40">
        <f t="shared" si="8"/>
        <v>1</v>
      </c>
      <c r="M71" s="40">
        <f t="shared" si="6"/>
        <v>1</v>
      </c>
      <c r="N71" s="41">
        <f t="shared" si="7"/>
        <v>1</v>
      </c>
      <c r="O71" s="9"/>
    </row>
    <row r="72" spans="1:15" ht="24" customHeight="1" thickBot="1" x14ac:dyDescent="0.25">
      <c r="A72" s="45">
        <v>4015</v>
      </c>
      <c r="B72" s="16" t="s">
        <v>137</v>
      </c>
      <c r="C72" s="15" t="s">
        <v>112</v>
      </c>
      <c r="D72" s="16">
        <v>47</v>
      </c>
      <c r="E72" s="50"/>
      <c r="F72" s="50">
        <v>100000</v>
      </c>
      <c r="G72" s="50">
        <v>100000</v>
      </c>
      <c r="H72" s="62">
        <v>1</v>
      </c>
      <c r="I72" s="62">
        <v>1</v>
      </c>
      <c r="J72" s="55">
        <v>1</v>
      </c>
      <c r="K72" s="40"/>
      <c r="L72" s="40">
        <f t="shared" si="8"/>
        <v>1</v>
      </c>
      <c r="M72" s="40">
        <f t="shared" si="6"/>
        <v>1</v>
      </c>
      <c r="N72" s="41">
        <f t="shared" si="7"/>
        <v>1</v>
      </c>
      <c r="O72" s="9"/>
    </row>
    <row r="73" spans="1:15" ht="24" customHeight="1" thickBot="1" x14ac:dyDescent="0.25">
      <c r="A73" s="45">
        <v>5013</v>
      </c>
      <c r="B73" s="16" t="s">
        <v>138</v>
      </c>
      <c r="C73" s="15" t="s">
        <v>112</v>
      </c>
      <c r="D73" s="16">
        <v>21</v>
      </c>
      <c r="E73" s="50"/>
      <c r="F73" s="50">
        <v>40000</v>
      </c>
      <c r="G73" s="50">
        <v>40000</v>
      </c>
      <c r="H73" s="62">
        <v>75</v>
      </c>
      <c r="I73" s="62">
        <v>75</v>
      </c>
      <c r="J73" s="55">
        <v>75</v>
      </c>
      <c r="K73" s="40"/>
      <c r="L73" s="40">
        <f t="shared" si="8"/>
        <v>1</v>
      </c>
      <c r="M73" s="40">
        <f t="shared" si="6"/>
        <v>1</v>
      </c>
      <c r="N73" s="41">
        <f t="shared" si="7"/>
        <v>1</v>
      </c>
      <c r="O73" s="9"/>
    </row>
    <row r="74" spans="1:15" ht="24" customHeight="1" thickBot="1" x14ac:dyDescent="0.25">
      <c r="A74" s="45">
        <v>5014</v>
      </c>
      <c r="B74" s="16" t="s">
        <v>139</v>
      </c>
      <c r="C74" s="46" t="s">
        <v>113</v>
      </c>
      <c r="D74" s="16">
        <v>20</v>
      </c>
      <c r="E74" s="50"/>
      <c r="F74" s="50">
        <v>165000</v>
      </c>
      <c r="G74" s="50">
        <v>165000</v>
      </c>
      <c r="H74" s="62">
        <v>10</v>
      </c>
      <c r="I74" s="62">
        <v>10</v>
      </c>
      <c r="J74" s="55">
        <v>10</v>
      </c>
      <c r="K74" s="40"/>
      <c r="L74" s="40">
        <f t="shared" si="8"/>
        <v>0.99999666666666676</v>
      </c>
      <c r="M74" s="40">
        <f t="shared" si="6"/>
        <v>1</v>
      </c>
      <c r="N74" s="41">
        <f t="shared" si="7"/>
        <v>1</v>
      </c>
      <c r="O74" s="9"/>
    </row>
    <row r="75" spans="1:15" ht="24" customHeight="1" thickBot="1" x14ac:dyDescent="0.25">
      <c r="A75" s="45">
        <v>8000</v>
      </c>
      <c r="B75" s="16" t="s">
        <v>140</v>
      </c>
      <c r="C75" s="15" t="s">
        <v>112</v>
      </c>
      <c r="D75" s="16">
        <v>80</v>
      </c>
      <c r="E75" s="50"/>
      <c r="F75" s="50">
        <v>30000</v>
      </c>
      <c r="G75" s="50">
        <v>29999.9</v>
      </c>
      <c r="H75" s="62">
        <v>840</v>
      </c>
      <c r="I75" s="62">
        <v>840</v>
      </c>
      <c r="J75" s="55">
        <v>840</v>
      </c>
      <c r="K75" s="40"/>
      <c r="L75" s="40">
        <f t="shared" si="8"/>
        <v>1</v>
      </c>
      <c r="M75" s="40">
        <f t="shared" si="6"/>
        <v>1</v>
      </c>
      <c r="N75" s="41">
        <f t="shared" si="7"/>
        <v>1</v>
      </c>
      <c r="O75" s="9"/>
    </row>
    <row r="76" spans="1:15" ht="24" customHeight="1" thickBot="1" x14ac:dyDescent="0.25">
      <c r="A76" s="47">
        <v>8002</v>
      </c>
      <c r="B76" s="72" t="s">
        <v>141</v>
      </c>
      <c r="C76" s="46" t="s">
        <v>112</v>
      </c>
      <c r="D76" s="16">
        <v>80</v>
      </c>
      <c r="E76" s="50"/>
      <c r="F76" s="50">
        <v>20000</v>
      </c>
      <c r="G76" s="50">
        <v>20000</v>
      </c>
      <c r="H76" s="62">
        <v>583</v>
      </c>
      <c r="I76" s="62">
        <v>583</v>
      </c>
      <c r="J76" s="55">
        <v>583</v>
      </c>
      <c r="K76" s="40"/>
      <c r="L76" s="40">
        <f>+G76/F76</f>
        <v>1</v>
      </c>
      <c r="M76" s="40">
        <f t="shared" si="6"/>
        <v>1</v>
      </c>
      <c r="N76" s="41">
        <f t="shared" si="7"/>
        <v>1</v>
      </c>
      <c r="O76" s="9"/>
    </row>
    <row r="77" spans="1:15" ht="24" customHeight="1" x14ac:dyDescent="0.2">
      <c r="A77" s="22"/>
      <c r="B77" s="22"/>
      <c r="C77" s="23"/>
      <c r="D77" s="22"/>
      <c r="E77" s="90">
        <f>+E4+E5+E6+E7+E8+E9+E10+E11+E12+E13+E14+E15+E16+E17+E18+E19+E20+E21+E22+E23+E24+E25+E26+E27+E28+E29+E30+E31+E32+E33+E34+E35+E36+E37+E38+E39+E40+E41+E42+E43+E44+E45+E46+E47+E48+E49+E50+E51+E52+E53+E54+E55+E56+E57+E58+E59+E60+E61+E62+E63+E64+E65+E66+E67+E68+E69+E70+E71+E72+E73+E74+E75+E76</f>
        <v>81241179</v>
      </c>
      <c r="F77" s="91">
        <f t="shared" ref="F77:G77" si="9">+F4+F5+F6+F7+F8+F9+F10+F11+F12+F13+F14+F15+F16+F17+F18+F19+F20+F21+F22+F23+F24+F25+F26+F27+F28+F29+F30+F31+F32+F33+F34+F35+F36+F37+F38+F39+F40+F41+F42+F43+F44+F45+F46+F47+F48+F49+F50+F51+F52+F53+F54+F55+F56+F57+F58+F59+F60+F61+F62+F63+F64+F65+F66+F67+F68+F69+F70+F71+F72+F73+F74+F75+F76</f>
        <v>110600377.39999999</v>
      </c>
      <c r="G77" s="91">
        <f t="shared" si="9"/>
        <v>108007271.09000002</v>
      </c>
      <c r="H77" s="63"/>
      <c r="I77" s="64"/>
      <c r="J77" s="64"/>
      <c r="K77" s="22"/>
      <c r="L77" s="24"/>
      <c r="M77" s="24"/>
      <c r="N77" s="24"/>
    </row>
    <row r="78" spans="1:15" ht="24" customHeight="1" x14ac:dyDescent="0.2">
      <c r="A78" s="22"/>
      <c r="B78" s="22"/>
      <c r="C78" s="23"/>
      <c r="D78" s="22"/>
      <c r="E78" s="90">
        <v>81241179</v>
      </c>
      <c r="F78" s="91">
        <v>110600377.40000001</v>
      </c>
      <c r="G78" s="91">
        <v>108007271.09</v>
      </c>
      <c r="H78" s="64"/>
      <c r="I78" s="64"/>
      <c r="J78" s="64"/>
      <c r="K78" s="22"/>
      <c r="L78" s="24"/>
      <c r="M78" s="24"/>
      <c r="N78" s="24"/>
    </row>
    <row r="79" spans="1:15" x14ac:dyDescent="0.2">
      <c r="B79" s="22"/>
      <c r="C79" s="23"/>
      <c r="D79" s="22"/>
      <c r="E79" s="90">
        <f>+E77-E78</f>
        <v>0</v>
      </c>
      <c r="F79" s="91">
        <f>+F77-F78</f>
        <v>0</v>
      </c>
      <c r="G79" s="91">
        <f>+G77-G78</f>
        <v>0</v>
      </c>
      <c r="H79" s="64"/>
      <c r="I79" s="64"/>
      <c r="J79" s="64"/>
      <c r="K79" s="22"/>
      <c r="L79" s="24"/>
      <c r="M79" s="24"/>
      <c r="N79" s="24"/>
    </row>
    <row r="80" spans="1:15" x14ac:dyDescent="0.2">
      <c r="B80" s="22"/>
      <c r="C80" s="23"/>
      <c r="D80" s="22"/>
      <c r="E80" s="90"/>
      <c r="F80" s="92"/>
      <c r="G80" s="91"/>
      <c r="H80" s="64"/>
      <c r="I80" s="64"/>
      <c r="J80" s="64"/>
      <c r="K80" s="22"/>
      <c r="L80" s="24"/>
      <c r="M80" s="24"/>
      <c r="N80" s="24"/>
    </row>
    <row r="81" spans="2:14" x14ac:dyDescent="0.2">
      <c r="B81" s="31"/>
      <c r="C81" s="32"/>
      <c r="D81" s="26"/>
      <c r="E81" s="32"/>
      <c r="F81" s="82"/>
      <c r="G81" s="83"/>
      <c r="H81" s="65"/>
      <c r="I81" s="66"/>
      <c r="J81" s="66"/>
      <c r="K81" s="32"/>
      <c r="L81" s="32"/>
      <c r="M81" s="31"/>
      <c r="N81" s="31"/>
    </row>
    <row r="82" spans="2:14" ht="14.25" x14ac:dyDescent="0.2">
      <c r="B82" s="27" t="s">
        <v>21</v>
      </c>
      <c r="C82" s="27"/>
      <c r="E82" s="29" t="s">
        <v>19</v>
      </c>
      <c r="F82" s="84"/>
      <c r="G82" s="85"/>
      <c r="H82" s="67"/>
      <c r="I82" s="66"/>
      <c r="K82" s="30" t="s">
        <v>18</v>
      </c>
      <c r="L82" s="26"/>
    </row>
    <row r="83" spans="2:14" ht="15" x14ac:dyDescent="0.2">
      <c r="B83" s="27" t="s">
        <v>22</v>
      </c>
      <c r="C83" s="25"/>
      <c r="D83" s="28"/>
      <c r="E83" s="34" t="s">
        <v>20</v>
      </c>
      <c r="F83" s="86"/>
      <c r="G83" s="86"/>
      <c r="H83" s="69"/>
      <c r="I83" s="69"/>
      <c r="J83" s="69"/>
      <c r="K83" s="33" t="s">
        <v>17</v>
      </c>
    </row>
    <row r="84" spans="2:14" x14ac:dyDescent="0.2">
      <c r="F84" s="9"/>
      <c r="G84" s="87"/>
    </row>
    <row r="85" spans="2:14" x14ac:dyDescent="0.2">
      <c r="E85" s="48"/>
      <c r="F85" s="88"/>
      <c r="G85" s="89"/>
    </row>
    <row r="86" spans="2:14" x14ac:dyDescent="0.2">
      <c r="F86" s="9"/>
      <c r="G86" s="87"/>
    </row>
    <row r="87" spans="2:14" x14ac:dyDescent="0.2">
      <c r="F87" s="9"/>
      <c r="G87" s="87"/>
    </row>
    <row r="88" spans="2:14" x14ac:dyDescent="0.2">
      <c r="F88" s="9"/>
      <c r="G88" s="87"/>
    </row>
    <row r="89" spans="2:14" x14ac:dyDescent="0.2">
      <c r="F89" s="9"/>
      <c r="G89" s="87"/>
    </row>
    <row r="90" spans="2:14" x14ac:dyDescent="0.2">
      <c r="F90" s="9"/>
      <c r="G90" s="87"/>
    </row>
    <row r="91" spans="2:14" x14ac:dyDescent="0.2">
      <c r="F91" s="9"/>
      <c r="G91" s="87"/>
    </row>
    <row r="92" spans="2:14" x14ac:dyDescent="0.2">
      <c r="F92" s="9"/>
      <c r="G92" s="87"/>
    </row>
    <row r="93" spans="2:14" x14ac:dyDescent="0.2">
      <c r="F93" s="9"/>
      <c r="G93" s="87"/>
    </row>
    <row r="94" spans="2:14" x14ac:dyDescent="0.2">
      <c r="F94" s="9"/>
      <c r="G94" s="87"/>
    </row>
    <row r="95" spans="2:14" x14ac:dyDescent="0.2">
      <c r="F95" s="9"/>
      <c r="G95" s="87"/>
    </row>
    <row r="96" spans="2:14" x14ac:dyDescent="0.2">
      <c r="F96" s="9"/>
      <c r="G96" s="87"/>
    </row>
    <row r="97" spans="6:7" x14ac:dyDescent="0.2">
      <c r="F97" s="9"/>
      <c r="G97" s="87"/>
    </row>
    <row r="98" spans="6:7" x14ac:dyDescent="0.2">
      <c r="F98" s="9"/>
      <c r="G98" s="87"/>
    </row>
    <row r="99" spans="6:7" x14ac:dyDescent="0.2">
      <c r="F99" s="9"/>
      <c r="G99" s="87"/>
    </row>
    <row r="100" spans="6:7" x14ac:dyDescent="0.2">
      <c r="F100" s="9"/>
      <c r="G100" s="87"/>
    </row>
    <row r="101" spans="6:7" x14ac:dyDescent="0.2">
      <c r="F101" s="9"/>
      <c r="G101" s="87"/>
    </row>
    <row r="102" spans="6:7" x14ac:dyDescent="0.2">
      <c r="F102" s="9"/>
      <c r="G102" s="87"/>
    </row>
    <row r="103" spans="6:7" x14ac:dyDescent="0.2">
      <c r="F103" s="9"/>
      <c r="G103" s="87"/>
    </row>
    <row r="104" spans="6:7" x14ac:dyDescent="0.2">
      <c r="F104" s="9"/>
      <c r="G104" s="87"/>
    </row>
    <row r="105" spans="6:7" x14ac:dyDescent="0.2">
      <c r="F105" s="9"/>
      <c r="G105" s="87"/>
    </row>
    <row r="106" spans="6:7" x14ac:dyDescent="0.2">
      <c r="F106" s="9"/>
      <c r="G106" s="87"/>
    </row>
    <row r="107" spans="6:7" x14ac:dyDescent="0.2">
      <c r="F107" s="9"/>
      <c r="G107" s="87"/>
    </row>
    <row r="108" spans="6:7" x14ac:dyDescent="0.2">
      <c r="F108" s="9"/>
      <c r="G108" s="87"/>
    </row>
    <row r="109" spans="6:7" x14ac:dyDescent="0.2">
      <c r="F109" s="9"/>
      <c r="G109" s="87"/>
    </row>
    <row r="110" spans="6:7" x14ac:dyDescent="0.2">
      <c r="F110" s="9"/>
      <c r="G110" s="87"/>
    </row>
    <row r="111" spans="6:7" x14ac:dyDescent="0.2">
      <c r="F111" s="9"/>
      <c r="G111" s="87"/>
    </row>
    <row r="112" spans="6:7" x14ac:dyDescent="0.2">
      <c r="F112" s="9"/>
      <c r="G112" s="87"/>
    </row>
    <row r="113" spans="6:7" x14ac:dyDescent="0.2">
      <c r="F113" s="9"/>
      <c r="G113" s="87"/>
    </row>
    <row r="114" spans="6:7" x14ac:dyDescent="0.2">
      <c r="F114" s="9"/>
      <c r="G114" s="87"/>
    </row>
    <row r="115" spans="6:7" x14ac:dyDescent="0.2">
      <c r="F115" s="9"/>
      <c r="G115" s="87"/>
    </row>
    <row r="116" spans="6:7" x14ac:dyDescent="0.2">
      <c r="F116" s="9"/>
      <c r="G116" s="87"/>
    </row>
    <row r="117" spans="6:7" x14ac:dyDescent="0.2">
      <c r="F117" s="9"/>
      <c r="G117" s="87"/>
    </row>
    <row r="118" spans="6:7" x14ac:dyDescent="0.2">
      <c r="F118" s="9"/>
      <c r="G118" s="87"/>
    </row>
    <row r="119" spans="6:7" x14ac:dyDescent="0.2">
      <c r="F119" s="9"/>
      <c r="G119" s="87"/>
    </row>
    <row r="120" spans="6:7" x14ac:dyDescent="0.2">
      <c r="F120" s="9"/>
      <c r="G120" s="87"/>
    </row>
    <row r="121" spans="6:7" x14ac:dyDescent="0.2">
      <c r="F121" s="9"/>
      <c r="G121" s="87"/>
    </row>
    <row r="122" spans="6:7" x14ac:dyDescent="0.2">
      <c r="F122" s="9"/>
      <c r="G122" s="87"/>
    </row>
    <row r="123" spans="6:7" x14ac:dyDescent="0.2">
      <c r="F123" s="9"/>
      <c r="G123" s="87"/>
    </row>
    <row r="124" spans="6:7" x14ac:dyDescent="0.2">
      <c r="F124" s="9"/>
      <c r="G124" s="87"/>
    </row>
    <row r="125" spans="6:7" x14ac:dyDescent="0.2">
      <c r="F125" s="9"/>
      <c r="G125" s="87"/>
    </row>
    <row r="126" spans="6:7" x14ac:dyDescent="0.2">
      <c r="F126" s="9"/>
      <c r="G126" s="87"/>
    </row>
    <row r="127" spans="6:7" x14ac:dyDescent="0.2">
      <c r="F127" s="9"/>
      <c r="G127" s="87"/>
    </row>
    <row r="128" spans="6:7" x14ac:dyDescent="0.2">
      <c r="F128" s="9"/>
      <c r="G128" s="87"/>
    </row>
    <row r="129" spans="6:7" x14ac:dyDescent="0.2">
      <c r="F129" s="9"/>
      <c r="G129" s="87"/>
    </row>
    <row r="130" spans="6:7" x14ac:dyDescent="0.2">
      <c r="F130" s="9"/>
      <c r="G130" s="87"/>
    </row>
    <row r="131" spans="6:7" x14ac:dyDescent="0.2">
      <c r="F131" s="9"/>
      <c r="G131" s="87"/>
    </row>
    <row r="132" spans="6:7" x14ac:dyDescent="0.2">
      <c r="F132" s="9"/>
      <c r="G132" s="87"/>
    </row>
    <row r="133" spans="6:7" x14ac:dyDescent="0.2">
      <c r="F133" s="9"/>
      <c r="G133" s="87"/>
    </row>
    <row r="134" spans="6:7" x14ac:dyDescent="0.2">
      <c r="F134" s="9"/>
      <c r="G134" s="87"/>
    </row>
    <row r="135" spans="6:7" x14ac:dyDescent="0.2">
      <c r="F135" s="9"/>
      <c r="G135" s="87"/>
    </row>
    <row r="136" spans="6:7" x14ac:dyDescent="0.2">
      <c r="F136" s="9"/>
      <c r="G136" s="87"/>
    </row>
    <row r="137" spans="6:7" x14ac:dyDescent="0.2">
      <c r="F137" s="9"/>
      <c r="G137" s="87"/>
    </row>
    <row r="138" spans="6:7" x14ac:dyDescent="0.2">
      <c r="F138" s="9"/>
      <c r="G138" s="87"/>
    </row>
    <row r="139" spans="6:7" x14ac:dyDescent="0.2">
      <c r="F139" s="9"/>
      <c r="G139" s="87"/>
    </row>
    <row r="140" spans="6:7" x14ac:dyDescent="0.2">
      <c r="F140" s="9"/>
      <c r="G140" s="87"/>
    </row>
    <row r="141" spans="6:7" x14ac:dyDescent="0.2">
      <c r="F141" s="9"/>
      <c r="G141" s="87"/>
    </row>
    <row r="142" spans="6:7" x14ac:dyDescent="0.2">
      <c r="F142" s="9"/>
      <c r="G142" s="87"/>
    </row>
    <row r="143" spans="6:7" x14ac:dyDescent="0.2">
      <c r="F143" s="9"/>
      <c r="G143" s="87"/>
    </row>
    <row r="144" spans="6:7" x14ac:dyDescent="0.2">
      <c r="F144" s="9"/>
      <c r="G144" s="87"/>
    </row>
    <row r="145" spans="6:7" x14ac:dyDescent="0.2">
      <c r="F145" s="9"/>
      <c r="G145" s="87"/>
    </row>
    <row r="146" spans="6:7" x14ac:dyDescent="0.2">
      <c r="F146" s="9"/>
      <c r="G146" s="87"/>
    </row>
    <row r="147" spans="6:7" x14ac:dyDescent="0.2">
      <c r="F147" s="9"/>
      <c r="G147" s="87"/>
    </row>
    <row r="148" spans="6:7" x14ac:dyDescent="0.2">
      <c r="F148" s="9"/>
      <c r="G148" s="87"/>
    </row>
    <row r="149" spans="6:7" x14ac:dyDescent="0.2">
      <c r="F149" s="9"/>
      <c r="G149" s="87"/>
    </row>
    <row r="150" spans="6:7" x14ac:dyDescent="0.2">
      <c r="F150" s="9"/>
      <c r="G150" s="87"/>
    </row>
    <row r="151" spans="6:7" x14ac:dyDescent="0.2">
      <c r="F151" s="9"/>
      <c r="G151" s="87"/>
    </row>
    <row r="152" spans="6:7" x14ac:dyDescent="0.2">
      <c r="F152" s="9"/>
      <c r="G152" s="87"/>
    </row>
    <row r="153" spans="6:7" x14ac:dyDescent="0.2">
      <c r="F153" s="9"/>
      <c r="G153" s="87"/>
    </row>
    <row r="154" spans="6:7" x14ac:dyDescent="0.2">
      <c r="F154" s="9"/>
      <c r="G154" s="87"/>
    </row>
    <row r="155" spans="6:7" x14ac:dyDescent="0.2">
      <c r="F155" s="9"/>
      <c r="G155" s="87"/>
    </row>
    <row r="156" spans="6:7" x14ac:dyDescent="0.2">
      <c r="F156" s="9"/>
      <c r="G156" s="87"/>
    </row>
    <row r="157" spans="6:7" x14ac:dyDescent="0.2">
      <c r="F157" s="9"/>
      <c r="G157" s="87"/>
    </row>
    <row r="158" spans="6:7" x14ac:dyDescent="0.2">
      <c r="F158" s="9"/>
      <c r="G158" s="87"/>
    </row>
    <row r="159" spans="6:7" x14ac:dyDescent="0.2">
      <c r="F159" s="9"/>
      <c r="G159" s="87"/>
    </row>
    <row r="160" spans="6:7" x14ac:dyDescent="0.2">
      <c r="F160" s="9"/>
      <c r="G160" s="87"/>
    </row>
    <row r="161" spans="6:7" x14ac:dyDescent="0.2">
      <c r="F161" s="9"/>
      <c r="G161" s="87"/>
    </row>
    <row r="162" spans="6:7" x14ac:dyDescent="0.2">
      <c r="F162" s="9"/>
      <c r="G162" s="87"/>
    </row>
    <row r="163" spans="6:7" x14ac:dyDescent="0.2">
      <c r="F163" s="9"/>
      <c r="G163" s="87"/>
    </row>
    <row r="164" spans="6:7" x14ac:dyDescent="0.2">
      <c r="F164" s="9"/>
      <c r="G164" s="87"/>
    </row>
    <row r="165" spans="6:7" x14ac:dyDescent="0.2">
      <c r="F165" s="9"/>
      <c r="G165" s="87"/>
    </row>
    <row r="166" spans="6:7" x14ac:dyDescent="0.2">
      <c r="F166" s="9"/>
      <c r="G166" s="87"/>
    </row>
    <row r="167" spans="6:7" x14ac:dyDescent="0.2">
      <c r="F167" s="9"/>
      <c r="G167" s="87"/>
    </row>
    <row r="168" spans="6:7" x14ac:dyDescent="0.2">
      <c r="F168" s="9"/>
      <c r="G168" s="87"/>
    </row>
    <row r="169" spans="6:7" x14ac:dyDescent="0.2">
      <c r="F169" s="9"/>
      <c r="G169" s="87"/>
    </row>
    <row r="170" spans="6:7" x14ac:dyDescent="0.2">
      <c r="F170" s="9"/>
      <c r="G170" s="87"/>
    </row>
    <row r="171" spans="6:7" x14ac:dyDescent="0.2">
      <c r="F171" s="9"/>
      <c r="G171" s="87"/>
    </row>
    <row r="172" spans="6:7" x14ac:dyDescent="0.2">
      <c r="F172" s="9"/>
      <c r="G172" s="87"/>
    </row>
    <row r="173" spans="6:7" x14ac:dyDescent="0.2">
      <c r="F173" s="9"/>
      <c r="G173" s="87"/>
    </row>
    <row r="174" spans="6:7" x14ac:dyDescent="0.2">
      <c r="F174" s="9"/>
      <c r="G174" s="87"/>
    </row>
    <row r="175" spans="6:7" x14ac:dyDescent="0.2">
      <c r="F175" s="9"/>
      <c r="G175" s="87"/>
    </row>
    <row r="176" spans="6:7" x14ac:dyDescent="0.2">
      <c r="F176" s="9"/>
      <c r="G176" s="87"/>
    </row>
    <row r="177" spans="6:7" x14ac:dyDescent="0.2">
      <c r="F177" s="9"/>
      <c r="G177" s="87"/>
    </row>
    <row r="178" spans="6:7" x14ac:dyDescent="0.2">
      <c r="F178" s="9"/>
      <c r="G178" s="87"/>
    </row>
    <row r="179" spans="6:7" x14ac:dyDescent="0.2">
      <c r="F179" s="9"/>
      <c r="G179" s="87"/>
    </row>
    <row r="180" spans="6:7" x14ac:dyDescent="0.2">
      <c r="F180" s="9"/>
      <c r="G180" s="87"/>
    </row>
    <row r="181" spans="6:7" x14ac:dyDescent="0.2">
      <c r="F181" s="9"/>
      <c r="G181" s="87"/>
    </row>
    <row r="182" spans="6:7" x14ac:dyDescent="0.2">
      <c r="F182" s="9"/>
      <c r="G182" s="87"/>
    </row>
    <row r="183" spans="6:7" x14ac:dyDescent="0.2">
      <c r="F183" s="9"/>
      <c r="G183" s="87"/>
    </row>
    <row r="184" spans="6:7" x14ac:dyDescent="0.2">
      <c r="F184" s="9"/>
      <c r="G184" s="87"/>
    </row>
    <row r="185" spans="6:7" x14ac:dyDescent="0.2">
      <c r="F185" s="9"/>
      <c r="G185" s="87"/>
    </row>
    <row r="186" spans="6:7" x14ac:dyDescent="0.2">
      <c r="F186" s="9"/>
      <c r="G186" s="87"/>
    </row>
    <row r="187" spans="6:7" x14ac:dyDescent="0.2">
      <c r="F187" s="9"/>
      <c r="G187" s="87"/>
    </row>
    <row r="188" spans="6:7" x14ac:dyDescent="0.2">
      <c r="F188" s="9"/>
      <c r="G188" s="87"/>
    </row>
    <row r="189" spans="6:7" x14ac:dyDescent="0.2">
      <c r="F189" s="9"/>
      <c r="G189" s="87"/>
    </row>
    <row r="190" spans="6:7" x14ac:dyDescent="0.2">
      <c r="F190" s="9"/>
      <c r="G190" s="87"/>
    </row>
    <row r="191" spans="6:7" x14ac:dyDescent="0.2">
      <c r="F191" s="9"/>
      <c r="G191" s="87"/>
    </row>
    <row r="192" spans="6:7" x14ac:dyDescent="0.2">
      <c r="F192" s="9"/>
      <c r="G192" s="87"/>
    </row>
    <row r="193" spans="6:7" x14ac:dyDescent="0.2">
      <c r="F193" s="9"/>
      <c r="G193" s="87"/>
    </row>
    <row r="194" spans="6:7" x14ac:dyDescent="0.2">
      <c r="F194" s="9"/>
      <c r="G194" s="87"/>
    </row>
    <row r="195" spans="6:7" x14ac:dyDescent="0.2">
      <c r="F195" s="9"/>
      <c r="G195" s="87"/>
    </row>
    <row r="196" spans="6:7" x14ac:dyDescent="0.2">
      <c r="F196" s="9"/>
      <c r="G196" s="87"/>
    </row>
    <row r="197" spans="6:7" x14ac:dyDescent="0.2">
      <c r="F197" s="9"/>
      <c r="G197" s="87"/>
    </row>
    <row r="198" spans="6:7" x14ac:dyDescent="0.2">
      <c r="F198" s="9"/>
      <c r="G198" s="87"/>
    </row>
    <row r="199" spans="6:7" x14ac:dyDescent="0.2">
      <c r="F199" s="9"/>
      <c r="G199" s="87"/>
    </row>
    <row r="200" spans="6:7" x14ac:dyDescent="0.2">
      <c r="F200" s="9"/>
      <c r="G200" s="87"/>
    </row>
    <row r="201" spans="6:7" x14ac:dyDescent="0.2">
      <c r="F201" s="9"/>
      <c r="G201" s="87"/>
    </row>
    <row r="202" spans="6:7" x14ac:dyDescent="0.2">
      <c r="F202" s="9"/>
      <c r="G202" s="87"/>
    </row>
    <row r="203" spans="6:7" x14ac:dyDescent="0.2">
      <c r="F203" s="9"/>
      <c r="G203" s="87"/>
    </row>
    <row r="204" spans="6:7" x14ac:dyDescent="0.2">
      <c r="F204" s="9"/>
      <c r="G204" s="87"/>
    </row>
    <row r="205" spans="6:7" x14ac:dyDescent="0.2">
      <c r="F205" s="9"/>
      <c r="G205" s="87"/>
    </row>
    <row r="206" spans="6:7" x14ac:dyDescent="0.2">
      <c r="F206" s="9"/>
      <c r="G206" s="87"/>
    </row>
    <row r="207" spans="6:7" x14ac:dyDescent="0.2">
      <c r="F207" s="9"/>
      <c r="G207" s="87"/>
    </row>
    <row r="208" spans="6:7" x14ac:dyDescent="0.2">
      <c r="F208" s="9"/>
      <c r="G208" s="87"/>
    </row>
    <row r="209" spans="6:7" x14ac:dyDescent="0.2">
      <c r="F209" s="9"/>
      <c r="G209" s="87"/>
    </row>
    <row r="210" spans="6:7" x14ac:dyDescent="0.2">
      <c r="F210" s="9"/>
      <c r="G210" s="87"/>
    </row>
    <row r="211" spans="6:7" x14ac:dyDescent="0.2">
      <c r="F211" s="9"/>
      <c r="G211" s="87"/>
    </row>
    <row r="212" spans="6:7" x14ac:dyDescent="0.2">
      <c r="F212" s="9"/>
      <c r="G212" s="87"/>
    </row>
    <row r="213" spans="6:7" x14ac:dyDescent="0.2">
      <c r="F213" s="9"/>
      <c r="G213" s="87"/>
    </row>
    <row r="214" spans="6:7" x14ac:dyDescent="0.2">
      <c r="F214" s="9"/>
      <c r="G214" s="87"/>
    </row>
    <row r="215" spans="6:7" x14ac:dyDescent="0.2">
      <c r="F215" s="9"/>
      <c r="G215" s="87"/>
    </row>
    <row r="216" spans="6:7" x14ac:dyDescent="0.2">
      <c r="F216" s="9"/>
      <c r="G216" s="87"/>
    </row>
    <row r="217" spans="6:7" x14ac:dyDescent="0.2">
      <c r="F217" s="9"/>
      <c r="G217" s="87"/>
    </row>
    <row r="218" spans="6:7" x14ac:dyDescent="0.2">
      <c r="F218" s="9"/>
      <c r="G218" s="87"/>
    </row>
    <row r="219" spans="6:7" x14ac:dyDescent="0.2">
      <c r="F219" s="9"/>
      <c r="G219" s="87"/>
    </row>
    <row r="220" spans="6:7" x14ac:dyDescent="0.2">
      <c r="F220" s="9"/>
      <c r="G220" s="87"/>
    </row>
    <row r="221" spans="6:7" x14ac:dyDescent="0.2">
      <c r="F221" s="9"/>
      <c r="G221" s="87"/>
    </row>
    <row r="222" spans="6:7" x14ac:dyDescent="0.2">
      <c r="F222" s="9"/>
      <c r="G222" s="87"/>
    </row>
    <row r="223" spans="6:7" x14ac:dyDescent="0.2">
      <c r="F223" s="9"/>
      <c r="G223" s="87"/>
    </row>
    <row r="224" spans="6:7" x14ac:dyDescent="0.2">
      <c r="F224" s="9"/>
      <c r="G224" s="87"/>
    </row>
    <row r="225" spans="6:7" x14ac:dyDescent="0.2">
      <c r="F225" s="9"/>
      <c r="G225" s="87"/>
    </row>
    <row r="226" spans="6:7" x14ac:dyDescent="0.2">
      <c r="F226" s="9"/>
      <c r="G226" s="87"/>
    </row>
    <row r="227" spans="6:7" x14ac:dyDescent="0.2">
      <c r="F227" s="9"/>
      <c r="G227" s="87"/>
    </row>
    <row r="228" spans="6:7" x14ac:dyDescent="0.2">
      <c r="F228" s="9"/>
      <c r="G228" s="87"/>
    </row>
    <row r="229" spans="6:7" x14ac:dyDescent="0.2">
      <c r="F229" s="9"/>
      <c r="G229" s="87"/>
    </row>
    <row r="230" spans="6:7" x14ac:dyDescent="0.2">
      <c r="F230" s="9"/>
      <c r="G230" s="87"/>
    </row>
    <row r="231" spans="6:7" x14ac:dyDescent="0.2">
      <c r="F231" s="9"/>
      <c r="G231" s="87"/>
    </row>
    <row r="232" spans="6:7" x14ac:dyDescent="0.2">
      <c r="F232" s="9"/>
      <c r="G232" s="87"/>
    </row>
    <row r="233" spans="6:7" x14ac:dyDescent="0.2">
      <c r="F233" s="9"/>
      <c r="G233" s="87"/>
    </row>
    <row r="234" spans="6:7" x14ac:dyDescent="0.2">
      <c r="F234" s="9"/>
      <c r="G234" s="87"/>
    </row>
    <row r="235" spans="6:7" x14ac:dyDescent="0.2">
      <c r="F235" s="9"/>
      <c r="G235" s="87"/>
    </row>
    <row r="236" spans="6:7" x14ac:dyDescent="0.2">
      <c r="F236" s="9"/>
      <c r="G236" s="87"/>
    </row>
    <row r="237" spans="6:7" x14ac:dyDescent="0.2">
      <c r="F237" s="9"/>
      <c r="G237" s="87"/>
    </row>
    <row r="238" spans="6:7" x14ac:dyDescent="0.2">
      <c r="F238" s="9"/>
      <c r="G238" s="87"/>
    </row>
    <row r="239" spans="6:7" x14ac:dyDescent="0.2">
      <c r="F239" s="9"/>
      <c r="G239" s="87"/>
    </row>
    <row r="240" spans="6:7" x14ac:dyDescent="0.2">
      <c r="F240" s="9"/>
      <c r="G240" s="87"/>
    </row>
    <row r="241" spans="6:7" x14ac:dyDescent="0.2">
      <c r="F241" s="9"/>
      <c r="G241" s="87"/>
    </row>
    <row r="242" spans="6:7" x14ac:dyDescent="0.2">
      <c r="F242" s="9"/>
      <c r="G242" s="87"/>
    </row>
    <row r="243" spans="6:7" x14ac:dyDescent="0.2">
      <c r="F243" s="9"/>
      <c r="G243" s="87"/>
    </row>
    <row r="244" spans="6:7" x14ac:dyDescent="0.2">
      <c r="F244" s="9"/>
      <c r="G244" s="87"/>
    </row>
    <row r="245" spans="6:7" x14ac:dyDescent="0.2">
      <c r="F245" s="9"/>
      <c r="G245" s="87"/>
    </row>
    <row r="246" spans="6:7" x14ac:dyDescent="0.2">
      <c r="F246" s="9"/>
      <c r="G246" s="87"/>
    </row>
    <row r="247" spans="6:7" x14ac:dyDescent="0.2">
      <c r="F247" s="9"/>
      <c r="G247" s="87"/>
    </row>
    <row r="248" spans="6:7" x14ac:dyDescent="0.2">
      <c r="F248" s="9"/>
      <c r="G248" s="87"/>
    </row>
    <row r="249" spans="6:7" x14ac:dyDescent="0.2">
      <c r="F249" s="9"/>
      <c r="G249" s="87"/>
    </row>
    <row r="250" spans="6:7" x14ac:dyDescent="0.2">
      <c r="F250" s="9"/>
      <c r="G250" s="87"/>
    </row>
    <row r="251" spans="6:7" x14ac:dyDescent="0.2">
      <c r="F251" s="9"/>
      <c r="G251" s="87"/>
    </row>
    <row r="252" spans="6:7" x14ac:dyDescent="0.2">
      <c r="F252" s="9"/>
      <c r="G252" s="87"/>
    </row>
    <row r="253" spans="6:7" x14ac:dyDescent="0.2">
      <c r="F253" s="9"/>
      <c r="G253" s="87"/>
    </row>
    <row r="254" spans="6:7" x14ac:dyDescent="0.2">
      <c r="F254" s="9"/>
      <c r="G254" s="87"/>
    </row>
    <row r="255" spans="6:7" x14ac:dyDescent="0.2">
      <c r="F255" s="9"/>
      <c r="G255" s="87"/>
    </row>
    <row r="256" spans="6:7" x14ac:dyDescent="0.2">
      <c r="F256" s="9"/>
      <c r="G256" s="87"/>
    </row>
    <row r="257" spans="6:7" x14ac:dyDescent="0.2">
      <c r="F257" s="9"/>
      <c r="G257" s="87"/>
    </row>
    <row r="258" spans="6:7" x14ac:dyDescent="0.2">
      <c r="F258" s="9"/>
      <c r="G258" s="87"/>
    </row>
    <row r="259" spans="6:7" x14ac:dyDescent="0.2">
      <c r="F259" s="9"/>
      <c r="G259" s="87"/>
    </row>
    <row r="260" spans="6:7" x14ac:dyDescent="0.2">
      <c r="F260" s="9"/>
      <c r="G260" s="87"/>
    </row>
    <row r="261" spans="6:7" x14ac:dyDescent="0.2">
      <c r="F261" s="9"/>
      <c r="G261" s="87"/>
    </row>
    <row r="262" spans="6:7" x14ac:dyDescent="0.2">
      <c r="F262" s="9"/>
      <c r="G262" s="87"/>
    </row>
    <row r="263" spans="6:7" x14ac:dyDescent="0.2">
      <c r="F263" s="9"/>
      <c r="G263" s="87"/>
    </row>
    <row r="264" spans="6:7" x14ac:dyDescent="0.2">
      <c r="F264" s="9"/>
      <c r="G264" s="87"/>
    </row>
    <row r="265" spans="6:7" x14ac:dyDescent="0.2">
      <c r="F265" s="9"/>
      <c r="G265" s="87"/>
    </row>
    <row r="266" spans="6:7" x14ac:dyDescent="0.2">
      <c r="F266" s="9"/>
      <c r="G266" s="87"/>
    </row>
    <row r="267" spans="6:7" x14ac:dyDescent="0.2">
      <c r="F267" s="9"/>
      <c r="G267" s="87"/>
    </row>
    <row r="268" spans="6:7" x14ac:dyDescent="0.2">
      <c r="F268" s="9"/>
      <c r="G268" s="87"/>
    </row>
    <row r="269" spans="6:7" x14ac:dyDescent="0.2">
      <c r="F269" s="9"/>
      <c r="G269" s="87"/>
    </row>
    <row r="270" spans="6:7" x14ac:dyDescent="0.2">
      <c r="F270" s="9"/>
      <c r="G270" s="87"/>
    </row>
    <row r="271" spans="6:7" x14ac:dyDescent="0.2">
      <c r="F271" s="9"/>
      <c r="G271" s="87"/>
    </row>
    <row r="272" spans="6:7" x14ac:dyDescent="0.2">
      <c r="F272" s="9"/>
      <c r="G272" s="87"/>
    </row>
    <row r="273" spans="6:7" x14ac:dyDescent="0.2">
      <c r="F273" s="9"/>
      <c r="G273" s="87"/>
    </row>
    <row r="274" spans="6:7" x14ac:dyDescent="0.2">
      <c r="F274" s="9"/>
      <c r="G274" s="87"/>
    </row>
    <row r="275" spans="6:7" x14ac:dyDescent="0.2">
      <c r="F275" s="9"/>
      <c r="G275" s="87"/>
    </row>
    <row r="276" spans="6:7" x14ac:dyDescent="0.2">
      <c r="F276" s="9"/>
      <c r="G276" s="87"/>
    </row>
    <row r="277" spans="6:7" x14ac:dyDescent="0.2">
      <c r="F277" s="9"/>
      <c r="G277" s="87"/>
    </row>
    <row r="278" spans="6:7" x14ac:dyDescent="0.2">
      <c r="F278" s="9"/>
      <c r="G278" s="87"/>
    </row>
    <row r="279" spans="6:7" x14ac:dyDescent="0.2">
      <c r="F279" s="9"/>
      <c r="G279" s="87"/>
    </row>
    <row r="280" spans="6:7" x14ac:dyDescent="0.2">
      <c r="F280" s="9"/>
      <c r="G280" s="87"/>
    </row>
    <row r="281" spans="6:7" x14ac:dyDescent="0.2">
      <c r="F281" s="9"/>
      <c r="G281" s="87"/>
    </row>
    <row r="282" spans="6:7" x14ac:dyDescent="0.2">
      <c r="F282" s="9"/>
      <c r="G282" s="87"/>
    </row>
    <row r="283" spans="6:7" x14ac:dyDescent="0.2">
      <c r="F283" s="9"/>
      <c r="G283" s="87"/>
    </row>
    <row r="284" spans="6:7" x14ac:dyDescent="0.2">
      <c r="F284" s="9"/>
      <c r="G284" s="87"/>
    </row>
    <row r="285" spans="6:7" x14ac:dyDescent="0.2">
      <c r="F285" s="9"/>
      <c r="G285" s="87"/>
    </row>
    <row r="286" spans="6:7" x14ac:dyDescent="0.2">
      <c r="F286" s="9"/>
      <c r="G286" s="87"/>
    </row>
    <row r="287" spans="6:7" x14ac:dyDescent="0.2">
      <c r="F287" s="9"/>
      <c r="G287" s="87"/>
    </row>
    <row r="288" spans="6:7" x14ac:dyDescent="0.2">
      <c r="F288" s="9"/>
      <c r="G288" s="87"/>
    </row>
    <row r="289" spans="6:7" x14ac:dyDescent="0.2">
      <c r="F289" s="9"/>
      <c r="G289" s="87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8"/>
  <mergeCells count="1">
    <mergeCell ref="A1:N1"/>
  </mergeCells>
  <dataValidations count="1">
    <dataValidation allowBlank="1" showErrorMessage="1" prompt="Clave asignada al programa/proyecto" sqref="A2:A3"/>
  </dataValidations>
  <printOptions horizontalCentered="1" verticalCentered="1"/>
  <pageMargins left="0.11811023622047245" right="0.19685039370078741" top="0.55118110236220474" bottom="0.35433070866141736" header="0.31496062992125984" footer="0.31496062992125984"/>
  <pageSetup scale="61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Angélica Meza</cp:lastModifiedBy>
  <cp:lastPrinted>2020-01-25T00:33:59Z</cp:lastPrinted>
  <dcterms:created xsi:type="dcterms:W3CDTF">2014-10-22T05:35:08Z</dcterms:created>
  <dcterms:modified xsi:type="dcterms:W3CDTF">2020-01-28T21:29:36Z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