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4 trimestre\xls\"/>
    </mc:Choice>
  </mc:AlternateContent>
  <bookViews>
    <workbookView xWindow="0" yWindow="0" windowWidth="15360" windowHeight="751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4" l="1"/>
  <c r="E34" i="4"/>
  <c r="E35" i="4"/>
  <c r="H35" i="4" l="1"/>
  <c r="H34" i="4"/>
  <c r="H33" i="4"/>
  <c r="H28" i="4"/>
  <c r="H13" i="4"/>
  <c r="H12" i="4"/>
  <c r="H11" i="4"/>
  <c r="H10" i="4"/>
  <c r="H9" i="4"/>
  <c r="F21" i="4"/>
  <c r="D31" i="4" l="1"/>
  <c r="E31" i="4"/>
  <c r="F31" i="4"/>
  <c r="F39" i="4" s="1"/>
  <c r="G31" i="4"/>
  <c r="H31" i="4"/>
  <c r="C31" i="4"/>
  <c r="D21" i="4"/>
  <c r="E21" i="4"/>
  <c r="G21" i="4"/>
  <c r="H21" i="4"/>
  <c r="C21" i="4"/>
  <c r="C39" i="4" s="1"/>
  <c r="E11" i="4"/>
  <c r="D16" i="4"/>
  <c r="E12" i="4"/>
  <c r="E13" i="4"/>
  <c r="E9" i="4"/>
  <c r="F16" i="4"/>
  <c r="G16" i="4"/>
  <c r="C16" i="4"/>
  <c r="H17" i="4"/>
  <c r="D39" i="4" l="1"/>
  <c r="G39" i="4"/>
  <c r="E39" i="4"/>
  <c r="H40" i="4"/>
  <c r="E16" i="4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<sst xmlns="http://schemas.openxmlformats.org/spreadsheetml/2006/main" count="60" uniqueCount="37">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</sst>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42</xdr:row>
      <xdr:rowOff>19050</xdr:rowOff>
    </xdr:from>
    <xdr:to>
      <xdr:col>7</xdr:col>
      <xdr:colOff>338677</xdr:colOff>
      <xdr:row>52</xdr:row>
      <xdr:rowOff>65660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7343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36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8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8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>
        <v>100000</v>
      </c>
      <c r="D9" s="21">
        <v>0</v>
      </c>
      <c r="E9" s="21">
        <f>C9+D9</f>
        <v>100000</v>
      </c>
      <c r="F9" s="21">
        <v>0</v>
      </c>
      <c r="G9" s="21">
        <v>0</v>
      </c>
      <c r="H9" s="21">
        <f>+G9-C9</f>
        <v>-100000</v>
      </c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>
        <f t="shared" ref="H10:H13" si="0">+G10-C10</f>
        <v>0</v>
      </c>
    </row>
    <row r="11" spans="1:8" x14ac:dyDescent="0.2">
      <c r="A11" s="39"/>
      <c r="B11" s="42" t="s">
        <v>24</v>
      </c>
      <c r="C11" s="21">
        <v>61644921.789999999</v>
      </c>
      <c r="D11" s="21">
        <v>26171.67</v>
      </c>
      <c r="E11" s="21">
        <f>C11+D11</f>
        <v>61671093.460000001</v>
      </c>
      <c r="F11" s="21">
        <v>61222100.030000001</v>
      </c>
      <c r="G11" s="21">
        <v>61222100.030000001</v>
      </c>
      <c r="H11" s="21">
        <f t="shared" si="0"/>
        <v>-422821.75999999791</v>
      </c>
    </row>
    <row r="12" spans="1:8" ht="22.5" x14ac:dyDescent="0.2">
      <c r="A12" s="39"/>
      <c r="B12" s="42" t="s">
        <v>25</v>
      </c>
      <c r="C12" s="21">
        <v>864000</v>
      </c>
      <c r="D12" s="21">
        <v>0</v>
      </c>
      <c r="E12" s="21">
        <f t="shared" ref="E12:E13" si="1">C12+D12</f>
        <v>864000</v>
      </c>
      <c r="F12" s="21">
        <v>0</v>
      </c>
      <c r="G12" s="21">
        <v>0</v>
      </c>
      <c r="H12" s="21">
        <f t="shared" si="0"/>
        <v>-864000</v>
      </c>
    </row>
    <row r="13" spans="1:8" ht="22.5" x14ac:dyDescent="0.2">
      <c r="A13" s="39"/>
      <c r="B13" s="42" t="s">
        <v>26</v>
      </c>
      <c r="C13" s="21">
        <v>18632257.199999999</v>
      </c>
      <c r="D13" s="21">
        <v>29333026.73</v>
      </c>
      <c r="E13" s="21">
        <f t="shared" si="1"/>
        <v>47965283.93</v>
      </c>
      <c r="F13" s="21">
        <v>46735277.979999997</v>
      </c>
      <c r="G13" s="21">
        <v>46735277.979999997</v>
      </c>
      <c r="H13" s="21">
        <f t="shared" si="0"/>
        <v>28103020.779999997</v>
      </c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SUM(C8:C15)</f>
        <v>81241178.989999995</v>
      </c>
      <c r="D16" s="22">
        <f t="shared" ref="D16:G16" si="2">SUM(D8:D15)</f>
        <v>29359198.400000002</v>
      </c>
      <c r="E16" s="22">
        <f t="shared" si="2"/>
        <v>110600377.39</v>
      </c>
      <c r="F16" s="22">
        <f t="shared" si="2"/>
        <v>107957378.00999999</v>
      </c>
      <c r="G16" s="22">
        <f t="shared" si="2"/>
        <v>107957378.00999999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SUM(H5:H15)</f>
        <v>26716199.02</v>
      </c>
    </row>
    <row r="18" spans="1:8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</row>
    <row r="19" spans="1:8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</row>
    <row r="20" spans="1:8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>
        <f>C28</f>
        <v>864000</v>
      </c>
      <c r="D21" s="23">
        <f t="shared" ref="D21:H21" si="3">D28</f>
        <v>0</v>
      </c>
      <c r="E21" s="23">
        <f t="shared" si="3"/>
        <v>864000</v>
      </c>
      <c r="F21" s="23">
        <f>+F27</f>
        <v>0</v>
      </c>
      <c r="G21" s="23">
        <f t="shared" si="3"/>
        <v>0</v>
      </c>
      <c r="H21" s="23">
        <f t="shared" si="3"/>
        <v>-864000</v>
      </c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>
        <v>864000</v>
      </c>
      <c r="D28" s="24">
        <v>0</v>
      </c>
      <c r="E28" s="24">
        <v>864000</v>
      </c>
      <c r="F28" s="24">
        <v>0</v>
      </c>
      <c r="G28" s="24">
        <v>0</v>
      </c>
      <c r="H28" s="24">
        <f>+G28-C28</f>
        <v>-864000</v>
      </c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5" t="s">
        <v>34</v>
      </c>
      <c r="B31" s="46"/>
      <c r="C31" s="25">
        <f>C33+C34+C35</f>
        <v>80377178.989999995</v>
      </c>
      <c r="D31" s="25">
        <f t="shared" ref="D31:H31" si="4">D33+D34+D35</f>
        <v>29359198.400000002</v>
      </c>
      <c r="E31" s="25">
        <f t="shared" si="4"/>
        <v>109736377.39</v>
      </c>
      <c r="F31" s="25">
        <f t="shared" si="4"/>
        <v>107957378.00999999</v>
      </c>
      <c r="G31" s="25">
        <f t="shared" si="4"/>
        <v>107957378.00999999</v>
      </c>
      <c r="H31" s="25">
        <f t="shared" si="4"/>
        <v>27580199.02</v>
      </c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>
        <v>100000</v>
      </c>
      <c r="D33" s="24">
        <v>0</v>
      </c>
      <c r="E33" s="24">
        <f>+C33+D33</f>
        <v>100000</v>
      </c>
      <c r="F33" s="24">
        <v>0</v>
      </c>
      <c r="G33" s="24">
        <v>0</v>
      </c>
      <c r="H33" s="24">
        <f t="shared" ref="H33:H35" si="5">+G33-C33</f>
        <v>-100000</v>
      </c>
    </row>
    <row r="34" spans="1:8" x14ac:dyDescent="0.2">
      <c r="A34" s="15"/>
      <c r="B34" s="16" t="s">
        <v>32</v>
      </c>
      <c r="C34" s="24">
        <v>61644921.789999999</v>
      </c>
      <c r="D34" s="24">
        <v>26171.67</v>
      </c>
      <c r="E34" s="24">
        <f>+C34+D34</f>
        <v>61671093.460000001</v>
      </c>
      <c r="F34" s="24">
        <v>61222100.030000001</v>
      </c>
      <c r="G34" s="24">
        <v>61222100.030000001</v>
      </c>
      <c r="H34" s="24">
        <f t="shared" si="5"/>
        <v>-422821.75999999791</v>
      </c>
    </row>
    <row r="35" spans="1:8" ht="22.5" x14ac:dyDescent="0.2">
      <c r="A35" s="15"/>
      <c r="B35" s="16" t="s">
        <v>26</v>
      </c>
      <c r="C35" s="24">
        <v>18632257.199999999</v>
      </c>
      <c r="D35" s="24">
        <v>29333026.73</v>
      </c>
      <c r="E35" s="24">
        <f>+C35+D35</f>
        <v>47965283.93</v>
      </c>
      <c r="F35" s="24">
        <v>46735277.979999997</v>
      </c>
      <c r="G35" s="24">
        <v>46735277.979999997</v>
      </c>
      <c r="H35" s="24">
        <f t="shared" si="5"/>
        <v>28103020.779999997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C21+C31</f>
        <v>81241178.989999995</v>
      </c>
      <c r="D39" s="22">
        <f t="shared" ref="D39:G39" si="6">D21+D31</f>
        <v>29359198.400000002</v>
      </c>
      <c r="E39" s="22">
        <f t="shared" si="6"/>
        <v>110600377.39</v>
      </c>
      <c r="F39" s="22">
        <f t="shared" si="6"/>
        <v>107957378.00999999</v>
      </c>
      <c r="G39" s="22">
        <f t="shared" si="6"/>
        <v>107957378.00999999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H21+H31</f>
        <v>26716199.02</v>
      </c>
    </row>
    <row r="42" spans="1:8" x14ac:dyDescent="0.2">
      <c r="A42" s="44" t="s">
        <v>35</v>
      </c>
      <c r="B42" s="37"/>
    </row>
    <row r="43" spans="1:8" x14ac:dyDescent="0.2">
      <c r="B43" s="38"/>
    </row>
    <row r="44" spans="1:8" x14ac:dyDescent="0.2">
      <c r="B44" s="38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79" orientation="landscape" r:id="rId1"/>
  <ignoredErrors>
    <ignoredError sqref="C20:G20 C4:G4" numberStoredAsText="1"/>
    <ignoredError sqref="C21:C39 D21:D39 E21:E39" unlockedFormula="1"/>
    <ignoredError sqref="F40:G40" formula="1"/>
    <ignoredError sqref="F21:F39 G21:H39 H40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2020-01-24T22:22:50Z</cp:lastPrinted>
  <dcterms:created xsi:type="dcterms:W3CDTF">2012-12-11T20:48:19Z</dcterms:created>
  <dcterms:modified xsi:type="dcterms:W3CDTF">2020-01-28T21:22:52Z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