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ica.meza\Desktop\COORD PRESUP 1 DE JUNIO 2019\INFORMACIÓN DE OFICIO\4 trimestre\xls\"/>
    </mc:Choice>
  </mc:AlternateContent>
  <bookViews>
    <workbookView xWindow="0" yWindow="0" windowWidth="15360" windowHeight="7515"/>
  </bookViews>
  <sheets>
    <sheet name="COG" sheetId="6" r:id="rId1"/>
  </sheets>
  <definedNames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7" i="6" l="1"/>
  <c r="H47" i="6" l="1"/>
  <c r="G33" i="6" l="1"/>
  <c r="G13" i="6"/>
  <c r="G43" i="6"/>
  <c r="G23" i="6"/>
  <c r="G5" i="6"/>
  <c r="F43" i="6"/>
  <c r="F33" i="6"/>
  <c r="F23" i="6"/>
  <c r="F13" i="6"/>
  <c r="F5" i="6"/>
  <c r="D43" i="6"/>
  <c r="D33" i="6"/>
  <c r="D23" i="6"/>
  <c r="D13" i="6"/>
  <c r="D5" i="6"/>
  <c r="H34" i="6" l="1"/>
  <c r="H35" i="6"/>
  <c r="H36" i="6"/>
  <c r="F77" i="6" l="1"/>
  <c r="G77" i="6"/>
  <c r="C77" i="6"/>
  <c r="E7" i="6"/>
  <c r="H7" i="6" s="1"/>
  <c r="E8" i="6"/>
  <c r="H8" i="6" s="1"/>
  <c r="E9" i="6"/>
  <c r="H9" i="6" s="1"/>
  <c r="E10" i="6"/>
  <c r="H10" i="6" s="1"/>
  <c r="E11" i="6"/>
  <c r="H11" i="6" s="1"/>
  <c r="E12" i="6"/>
  <c r="H12" i="6" s="1"/>
  <c r="E13" i="6"/>
  <c r="H13" i="6" s="1"/>
  <c r="E14" i="6"/>
  <c r="H14" i="6" s="1"/>
  <c r="E15" i="6"/>
  <c r="H15" i="6" s="1"/>
  <c r="E16" i="6"/>
  <c r="H16" i="6" s="1"/>
  <c r="E17" i="6"/>
  <c r="H17" i="6" s="1"/>
  <c r="E18" i="6"/>
  <c r="H18" i="6" s="1"/>
  <c r="E19" i="6"/>
  <c r="H19" i="6" s="1"/>
  <c r="E20" i="6"/>
  <c r="H20" i="6" s="1"/>
  <c r="E21" i="6"/>
  <c r="H21" i="6" s="1"/>
  <c r="E22" i="6"/>
  <c r="H22" i="6" s="1"/>
  <c r="E23" i="6"/>
  <c r="H23" i="6" s="1"/>
  <c r="E24" i="6"/>
  <c r="H24" i="6" s="1"/>
  <c r="E25" i="6"/>
  <c r="H25" i="6" s="1"/>
  <c r="E26" i="6"/>
  <c r="H26" i="6" s="1"/>
  <c r="E27" i="6"/>
  <c r="H27" i="6" s="1"/>
  <c r="E28" i="6"/>
  <c r="H28" i="6" s="1"/>
  <c r="E29" i="6"/>
  <c r="H29" i="6" s="1"/>
  <c r="E30" i="6"/>
  <c r="H30" i="6" s="1"/>
  <c r="E31" i="6"/>
  <c r="H31" i="6" s="1"/>
  <c r="E32" i="6"/>
  <c r="H32" i="6" s="1"/>
  <c r="E33" i="6"/>
  <c r="H33" i="6" s="1"/>
  <c r="E37" i="6"/>
  <c r="H37" i="6" s="1"/>
  <c r="E43" i="6"/>
  <c r="H43" i="6" s="1"/>
  <c r="E44" i="6"/>
  <c r="H44" i="6" s="1"/>
  <c r="E45" i="6"/>
  <c r="H45" i="6" s="1"/>
  <c r="E46" i="6"/>
  <c r="E49" i="6"/>
  <c r="H49" i="6" s="1"/>
  <c r="E6" i="6" l="1"/>
  <c r="H6" i="6" s="1"/>
  <c r="E5" i="6"/>
  <c r="E77" i="6" l="1"/>
  <c r="H5" i="6"/>
  <c r="H77" i="6" s="1"/>
  <c r="D77" i="6"/>
</calcChain>
</file>

<file path=xl/sharedStrings.xml><?xml version="1.0" encoding="utf-8"?>
<sst xmlns="http://schemas.openxmlformats.org/spreadsheetml/2006/main" count="85" uniqueCount="85">
  <si>
    <t>Otros Servicios Generales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</si>
  <si>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</si>
  <si>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</si>
  <si>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</si>
  <si>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</si>
  <si>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</si>
  <si>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</si>
  <si>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</si>
  <si>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</si>
  <si>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</si>
  <si>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</si>
  <si>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</si>
  <si>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</si>
  <si>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</si>
  <si>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</si>
  <si>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</si>
  <si>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</si>
  <si>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</si>
  <si>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</si>
  <si>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</si>
  <si>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</si>
  <si>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</si>
  <si>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</si>
  <si>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</si>
  <si>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</si>
  <si>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</si>
  <si>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</si>
  <si>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</si>
  <si>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</si>
  <si>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</si>
  <si>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</si>
  <si>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</si>
  <si>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</si>
  <si>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</si>
  <si>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</si>
  <si>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</si>
  <si>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</si>
  <si>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</si>
  <si>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</si>
  <si>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</si>
  <si>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</si>
  <si>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</si>
  <si>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</si>
  <si>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</si>
  <si>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</si>
  <si>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</si>
  <si>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</si>
  <si>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</si>
  <si>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</si>
  <si>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</si>
  <si>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</si>
  <si>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</si>
  <si>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</si>
  <si>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</si>
  <si>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</si>
  <si>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</si>
  <si>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</si>
  <si>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</si>
  <si>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</si>
  <si>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</si>
  <si>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</si>
  <si>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</si>
  <si>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</si>
  <si>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</si>
  <si>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</si>
  <si>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</si>
  <si>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</si>
  <si>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</si>
  <si>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</si>
  <si>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</si>
  <si>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</si>
  <si>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</si>
  <si>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</si>
  <si>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</si>
  <si>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</si>
  <si>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</si>
  <si>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</si>
  <si>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</si>
  <si>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</si>
  <si>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</si>
  <si>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</si>
  <si>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</si>
  <si>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</si>
  <si>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Bajo protesta de decir verdad declaramos que los Estados Financieros y sus notas, son razonablemente correctos y son responsabilidad del emisor.</t>
  </si>
  <si>
    <t>COMISION MUNICIPAL DE CULTURA FISICA Y DEPORTE DE LEON GUANAJUATO
Estado Analítico del Ejercicio del Presupuesto de Egresos
Clasificación por Objeto del Gasto (Capítulo y Concepto)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</si>
</sst>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horizontal="left"/>
    </xf>
    <xf numFmtId="4" fontId="2" fillId="0" borderId="1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>
      <protection locked="0"/>
    </xf>
    <xf numFmtId="0" fontId="6" fillId="2" borderId="12" xfId="9" applyNumberFormat="1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Protection="1">
      <protection locked="0"/>
    </xf>
    <xf numFmtId="4" fontId="2" fillId="0" borderId="7" xfId="0" applyNumberFormat="1" applyFont="1" applyFill="1" applyBorder="1" applyProtection="1">
      <protection locked="0"/>
    </xf>
    <xf numFmtId="4" fontId="0" fillId="0" borderId="0" xfId="0" applyNumberFormat="1" applyProtection="1">
      <protection locked="0"/>
    </xf>
    <xf numFmtId="0" fontId="2" fillId="0" borderId="0" xfId="8" applyFont="1" applyAlignment="1" applyProtection="1">
      <alignment vertical="top"/>
    </xf>
    <xf numFmtId="4" fontId="6" fillId="0" borderId="5" xfId="0" applyNumberFormat="1" applyFont="1" applyFill="1" applyBorder="1" applyProtection="1">
      <protection locked="0"/>
    </xf>
    <xf numFmtId="4" fontId="6" fillId="0" borderId="1" xfId="0" applyNumberFormat="1" applyFont="1" applyFill="1" applyBorder="1" applyProtection="1">
      <protection locked="0"/>
    </xf>
    <xf numFmtId="4" fontId="6" fillId="0" borderId="2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6" fillId="0" borderId="3" xfId="0" applyNumberFormat="1" applyFont="1" applyFill="1" applyBorder="1" applyProtection="1">
      <protection locked="0"/>
    </xf>
    <xf numFmtId="4" fontId="6" fillId="0" borderId="4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505558</xdr:colOff>
      <xdr:row>78</xdr:row>
      <xdr:rowOff>1</xdr:rowOff>
    </xdr:from>
    <xdr:to>
      <xdr:col>7</xdr:col>
      <xdr:colOff>14094</xdr:colOff>
      <xdr:row>88</xdr:row>
      <xdr:rowOff>9976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2596" y="12082097"/>
          <a:ext cx="8425402" cy="14753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tabSelected="1" zoomScale="142" zoomScaleNormal="142" workbookViewId="0">
      <pane xSplit="2" ySplit="4" topLeftCell="C5" activePane="bottomRight" state="frozen"/>
      <selection pane="topRight" activeCell="C1" sqref="C1"/>
      <selection pane="bottomLeft" activeCell="A5" sqref="A5"/>
      <selection pane="bottomRight" sqref="A1:H1"/>
    </sheetView>
  </sheetViews>
  <sheetFormatPr baseColWidth="10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29" t="s">
        <v>84</v>
      </c>
      <c r="B1" s="30"/>
      <c r="C1" s="30"/>
      <c r="D1" s="30"/>
      <c r="E1" s="30"/>
      <c r="F1" s="30"/>
      <c r="G1" s="30"/>
      <c r="H1" s="31"/>
    </row>
    <row r="2" spans="1:8" x14ac:dyDescent="0.2">
      <c r="A2" s="34" t="s">
        <v>9</v>
      </c>
      <c r="B2" s="35"/>
      <c r="C2" s="29" t="s">
        <v>15</v>
      </c>
      <c r="D2" s="30"/>
      <c r="E2" s="30"/>
      <c r="F2" s="30"/>
      <c r="G2" s="31"/>
      <c r="H2" s="32" t="s">
        <v>14</v>
      </c>
    </row>
    <row r="3" spans="1:8" ht="24.95" customHeight="1" x14ac:dyDescent="0.2">
      <c r="A3" s="36"/>
      <c r="B3" s="37"/>
      <c r="C3" s="6" t="s">
        <v>10</v>
      </c>
      <c r="D3" s="6" t="s">
        <v>80</v>
      </c>
      <c r="E3" s="6" t="s">
        <v>11</v>
      </c>
      <c r="F3" s="6" t="s">
        <v>12</v>
      </c>
      <c r="G3" s="6" t="s">
        <v>13</v>
      </c>
      <c r="H3" s="33"/>
    </row>
    <row r="4" spans="1:8" x14ac:dyDescent="0.2">
      <c r="A4" s="38"/>
      <c r="B4" s="39"/>
      <c r="C4" s="7">
        <v>1</v>
      </c>
      <c r="D4" s="7">
        <v>2</v>
      </c>
      <c r="E4" s="17" t="s">
        <v>81</v>
      </c>
      <c r="F4" s="7">
        <v>4</v>
      </c>
      <c r="G4" s="7">
        <v>5</v>
      </c>
      <c r="H4" s="17" t="s">
        <v>82</v>
      </c>
    </row>
    <row r="5" spans="1:8" x14ac:dyDescent="0.2">
      <c r="A5" s="14" t="s">
        <v>16</v>
      </c>
      <c r="B5" s="4"/>
      <c r="C5" s="25">
        <v>56841147.32</v>
      </c>
      <c r="D5" s="24">
        <f>SUM(D6:D12)</f>
        <v>-4145822.4799999995</v>
      </c>
      <c r="E5" s="25">
        <f>C5+D5</f>
        <v>52695324.840000004</v>
      </c>
      <c r="F5" s="27">
        <f>SUM(F6:F12)</f>
        <v>52312478.060000002</v>
      </c>
      <c r="G5" s="24">
        <f>SUM(G6:G12)</f>
        <v>52312478.060000002</v>
      </c>
      <c r="H5" s="25">
        <f>E5-F5</f>
        <v>382846.78000000119</v>
      </c>
    </row>
    <row r="6" spans="1:8" x14ac:dyDescent="0.2">
      <c r="A6" s="2"/>
      <c r="B6" s="8" t="s">
        <v>25</v>
      </c>
      <c r="C6" s="11">
        <v>16757953</v>
      </c>
      <c r="D6" s="15">
        <v>-1624180.57</v>
      </c>
      <c r="E6" s="11">
        <f t="shared" ref="E6:E49" si="0">C6+D6</f>
        <v>15133772.43</v>
      </c>
      <c r="F6" s="16">
        <v>15069268.84</v>
      </c>
      <c r="G6" s="15">
        <v>15069268.84</v>
      </c>
      <c r="H6" s="11">
        <f t="shared" ref="H6:H37" si="1">E6-F6</f>
        <v>64503.589999999851</v>
      </c>
    </row>
    <row r="7" spans="1:8" x14ac:dyDescent="0.2">
      <c r="A7" s="2"/>
      <c r="B7" s="8" t="s">
        <v>26</v>
      </c>
      <c r="C7" s="11">
        <v>16189046</v>
      </c>
      <c r="D7" s="15">
        <v>845769.36</v>
      </c>
      <c r="E7" s="11">
        <f t="shared" si="0"/>
        <v>17034815.359999999</v>
      </c>
      <c r="F7" s="16">
        <v>16867936.43</v>
      </c>
      <c r="G7" s="15">
        <f>+F7</f>
        <v>16867936.43</v>
      </c>
      <c r="H7" s="11">
        <f t="shared" si="1"/>
        <v>166878.9299999997</v>
      </c>
    </row>
    <row r="8" spans="1:8" x14ac:dyDescent="0.2">
      <c r="A8" s="2"/>
      <c r="B8" s="8" t="s">
        <v>27</v>
      </c>
      <c r="C8" s="11">
        <v>4148165</v>
      </c>
      <c r="D8" s="15">
        <v>-659169.06999999995</v>
      </c>
      <c r="E8" s="11">
        <f t="shared" si="0"/>
        <v>3488995.93</v>
      </c>
      <c r="F8" s="16">
        <v>3456426.72</v>
      </c>
      <c r="G8" s="15">
        <v>3456426.72</v>
      </c>
      <c r="H8" s="11">
        <f t="shared" si="1"/>
        <v>32569.209999999963</v>
      </c>
    </row>
    <row r="9" spans="1:8" x14ac:dyDescent="0.2">
      <c r="A9" s="2"/>
      <c r="B9" s="8" t="s">
        <v>1</v>
      </c>
      <c r="C9" s="11">
        <v>6425277</v>
      </c>
      <c r="D9" s="15">
        <v>-1292541.23</v>
      </c>
      <c r="E9" s="11">
        <f t="shared" si="0"/>
        <v>5132735.7699999996</v>
      </c>
      <c r="F9" s="16">
        <v>5095914.3499999996</v>
      </c>
      <c r="G9" s="15">
        <v>5095914.3499999996</v>
      </c>
      <c r="H9" s="11">
        <f t="shared" si="1"/>
        <v>36821.419999999925</v>
      </c>
    </row>
    <row r="10" spans="1:8" x14ac:dyDescent="0.2">
      <c r="A10" s="2"/>
      <c r="B10" s="8" t="s">
        <v>28</v>
      </c>
      <c r="C10" s="11">
        <v>12731266.32</v>
      </c>
      <c r="D10" s="15">
        <v>-1203220.97</v>
      </c>
      <c r="E10" s="11">
        <f t="shared" si="0"/>
        <v>11528045.35</v>
      </c>
      <c r="F10" s="16">
        <v>11446131.720000001</v>
      </c>
      <c r="G10" s="15">
        <v>11446131.720000001</v>
      </c>
      <c r="H10" s="11">
        <f t="shared" si="1"/>
        <v>81913.629999998957</v>
      </c>
    </row>
    <row r="11" spans="1:8" x14ac:dyDescent="0.2">
      <c r="A11" s="2"/>
      <c r="B11" s="8" t="s">
        <v>2</v>
      </c>
      <c r="C11" s="11"/>
      <c r="D11" s="15"/>
      <c r="E11" s="11">
        <f t="shared" si="0"/>
        <v>0</v>
      </c>
      <c r="F11" s="16"/>
      <c r="G11" s="15"/>
      <c r="H11" s="11">
        <f t="shared" si="1"/>
        <v>0</v>
      </c>
    </row>
    <row r="12" spans="1:8" x14ac:dyDescent="0.2">
      <c r="A12" s="2"/>
      <c r="B12" s="8" t="s">
        <v>29</v>
      </c>
      <c r="C12" s="11">
        <v>589440</v>
      </c>
      <c r="D12" s="15">
        <v>-212480</v>
      </c>
      <c r="E12" s="11">
        <f t="shared" si="0"/>
        <v>376960</v>
      </c>
      <c r="F12" s="16">
        <v>376800</v>
      </c>
      <c r="G12" s="15">
        <v>376800</v>
      </c>
      <c r="H12" s="11">
        <f t="shared" si="1"/>
        <v>160</v>
      </c>
    </row>
    <row r="13" spans="1:8" x14ac:dyDescent="0.2">
      <c r="A13" s="14" t="s">
        <v>17</v>
      </c>
      <c r="B13" s="4"/>
      <c r="C13" s="26">
        <v>5678830.0599999996</v>
      </c>
      <c r="D13" s="23">
        <f>SUM(D14:D22)</f>
        <v>4718463.0599999996</v>
      </c>
      <c r="E13" s="26">
        <f t="shared" si="0"/>
        <v>10397293.119999999</v>
      </c>
      <c r="F13" s="28">
        <f>SUM(F14:F22)</f>
        <v>9255048.8200000003</v>
      </c>
      <c r="G13" s="23">
        <f>SUM(G14:G22)</f>
        <v>9212305.6100000013</v>
      </c>
      <c r="H13" s="26">
        <f t="shared" si="1"/>
        <v>1142244.2999999989</v>
      </c>
    </row>
    <row r="14" spans="1:8" x14ac:dyDescent="0.2">
      <c r="A14" s="2"/>
      <c r="B14" s="8" t="s">
        <v>30</v>
      </c>
      <c r="C14" s="11">
        <v>667424.06000000006</v>
      </c>
      <c r="D14" s="15">
        <v>-80474.460000000006</v>
      </c>
      <c r="E14" s="11">
        <f t="shared" si="0"/>
        <v>586949.60000000009</v>
      </c>
      <c r="F14" s="16">
        <v>471931.53</v>
      </c>
      <c r="G14" s="15">
        <v>465530.21</v>
      </c>
      <c r="H14" s="11">
        <f t="shared" si="1"/>
        <v>115018.07000000007</v>
      </c>
    </row>
    <row r="15" spans="1:8" x14ac:dyDescent="0.2">
      <c r="A15" s="2"/>
      <c r="B15" s="8" t="s">
        <v>31</v>
      </c>
      <c r="C15" s="11">
        <v>91550</v>
      </c>
      <c r="D15" s="15">
        <v>76324.05</v>
      </c>
      <c r="E15" s="11">
        <f t="shared" si="0"/>
        <v>167874.05</v>
      </c>
      <c r="F15" s="16">
        <v>146912.16</v>
      </c>
      <c r="G15" s="15">
        <v>146655.41</v>
      </c>
      <c r="H15" s="11">
        <f t="shared" si="1"/>
        <v>20961.889999999985</v>
      </c>
    </row>
    <row r="16" spans="1:8" x14ac:dyDescent="0.2">
      <c r="A16" s="2"/>
      <c r="B16" s="8" t="s">
        <v>32</v>
      </c>
      <c r="C16" s="11"/>
      <c r="D16" s="15"/>
      <c r="E16" s="11">
        <f t="shared" si="0"/>
        <v>0</v>
      </c>
      <c r="F16" s="16"/>
      <c r="G16" s="15"/>
      <c r="H16" s="11">
        <f t="shared" si="1"/>
        <v>0</v>
      </c>
    </row>
    <row r="17" spans="1:8" x14ac:dyDescent="0.2">
      <c r="A17" s="2"/>
      <c r="B17" s="8" t="s">
        <v>33</v>
      </c>
      <c r="C17" s="11">
        <v>1040379</v>
      </c>
      <c r="D17" s="15">
        <v>958093.97</v>
      </c>
      <c r="E17" s="11">
        <f t="shared" si="0"/>
        <v>1998472.97</v>
      </c>
      <c r="F17" s="16">
        <v>1579622.68</v>
      </c>
      <c r="G17" s="15">
        <v>1565909.77</v>
      </c>
      <c r="H17" s="11">
        <f t="shared" si="1"/>
        <v>418850.29000000004</v>
      </c>
    </row>
    <row r="18" spans="1:8" x14ac:dyDescent="0.2">
      <c r="A18" s="2"/>
      <c r="B18" s="8" t="s">
        <v>34</v>
      </c>
      <c r="C18" s="11">
        <v>1358050</v>
      </c>
      <c r="D18" s="15">
        <v>-136710.54</v>
      </c>
      <c r="E18" s="11">
        <f t="shared" si="0"/>
        <v>1221339.46</v>
      </c>
      <c r="F18" s="16">
        <v>1108339.7</v>
      </c>
      <c r="G18" s="15">
        <v>1108252.7</v>
      </c>
      <c r="H18" s="11">
        <f t="shared" si="1"/>
        <v>112999.76000000001</v>
      </c>
    </row>
    <row r="19" spans="1:8" x14ac:dyDescent="0.2">
      <c r="A19" s="2"/>
      <c r="B19" s="8" t="s">
        <v>35</v>
      </c>
      <c r="C19" s="11">
        <v>620011</v>
      </c>
      <c r="D19" s="15">
        <v>-91681.59</v>
      </c>
      <c r="E19" s="11">
        <f t="shared" si="0"/>
        <v>528329.41</v>
      </c>
      <c r="F19" s="16">
        <v>441694.08</v>
      </c>
      <c r="G19" s="15">
        <v>440058.57</v>
      </c>
      <c r="H19" s="11">
        <f t="shared" si="1"/>
        <v>86635.330000000016</v>
      </c>
    </row>
    <row r="20" spans="1:8" x14ac:dyDescent="0.2">
      <c r="A20" s="2"/>
      <c r="B20" s="8" t="s">
        <v>36</v>
      </c>
      <c r="C20" s="11">
        <v>1439882</v>
      </c>
      <c r="D20" s="15">
        <v>3893150.45</v>
      </c>
      <c r="E20" s="11">
        <f t="shared" si="0"/>
        <v>5333032.45</v>
      </c>
      <c r="F20" s="16">
        <v>5040767.1900000004</v>
      </c>
      <c r="G20" s="15">
        <v>5028619.07</v>
      </c>
      <c r="H20" s="11">
        <f t="shared" si="1"/>
        <v>292265.25999999978</v>
      </c>
    </row>
    <row r="21" spans="1:8" x14ac:dyDescent="0.2">
      <c r="A21" s="2"/>
      <c r="B21" s="8" t="s">
        <v>37</v>
      </c>
      <c r="C21" s="11"/>
      <c r="D21" s="15"/>
      <c r="E21" s="11">
        <f t="shared" si="0"/>
        <v>0</v>
      </c>
      <c r="F21" s="16"/>
      <c r="G21" s="15"/>
      <c r="H21" s="11">
        <f t="shared" si="1"/>
        <v>0</v>
      </c>
    </row>
    <row r="22" spans="1:8" x14ac:dyDescent="0.2">
      <c r="A22" s="2"/>
      <c r="B22" s="8" t="s">
        <v>38</v>
      </c>
      <c r="C22" s="11">
        <v>461534</v>
      </c>
      <c r="D22" s="15">
        <v>99761.18</v>
      </c>
      <c r="E22" s="11">
        <f t="shared" si="0"/>
        <v>561295.17999999993</v>
      </c>
      <c r="F22" s="16">
        <v>465781.48</v>
      </c>
      <c r="G22" s="15">
        <v>457279.88</v>
      </c>
      <c r="H22" s="11">
        <f t="shared" si="1"/>
        <v>95513.699999999953</v>
      </c>
    </row>
    <row r="23" spans="1:8" x14ac:dyDescent="0.2">
      <c r="A23" s="14" t="s">
        <v>18</v>
      </c>
      <c r="B23" s="4"/>
      <c r="C23" s="26">
        <v>18089199.620000001</v>
      </c>
      <c r="D23" s="23">
        <f>SUM(D24:D32)</f>
        <v>1591992.96</v>
      </c>
      <c r="E23" s="26">
        <f t="shared" si="0"/>
        <v>19681192.580000002</v>
      </c>
      <c r="F23" s="28">
        <f>SUM(F24:F32)</f>
        <v>18678016.350000001</v>
      </c>
      <c r="G23" s="23">
        <f>SUM(G24:G32)</f>
        <v>18269276.440000001</v>
      </c>
      <c r="H23" s="26">
        <f t="shared" si="1"/>
        <v>1003176.2300000004</v>
      </c>
    </row>
    <row r="24" spans="1:8" x14ac:dyDescent="0.2">
      <c r="A24" s="2"/>
      <c r="B24" s="8" t="s">
        <v>39</v>
      </c>
      <c r="C24" s="11">
        <v>9034620</v>
      </c>
      <c r="D24" s="15">
        <v>-1388829.67</v>
      </c>
      <c r="E24" s="11">
        <f t="shared" si="0"/>
        <v>7645790.3300000001</v>
      </c>
      <c r="F24" s="16">
        <v>7420869.7199999997</v>
      </c>
      <c r="G24" s="15">
        <v>7196734.1900000004</v>
      </c>
      <c r="H24" s="11">
        <f t="shared" si="1"/>
        <v>224920.61000000034</v>
      </c>
    </row>
    <row r="25" spans="1:8" x14ac:dyDescent="0.2">
      <c r="A25" s="2"/>
      <c r="B25" s="8" t="s">
        <v>40</v>
      </c>
      <c r="C25" s="11">
        <v>346422.08</v>
      </c>
      <c r="D25" s="15">
        <v>733201.83</v>
      </c>
      <c r="E25" s="11">
        <f t="shared" si="0"/>
        <v>1079623.9099999999</v>
      </c>
      <c r="F25" s="16">
        <v>956152.78</v>
      </c>
      <c r="G25" s="15">
        <v>956152.78</v>
      </c>
      <c r="H25" s="11">
        <f t="shared" si="1"/>
        <v>123471.12999999989</v>
      </c>
    </row>
    <row r="26" spans="1:8" x14ac:dyDescent="0.2">
      <c r="A26" s="2"/>
      <c r="B26" s="8" t="s">
        <v>41</v>
      </c>
      <c r="C26" s="11">
        <v>4641192</v>
      </c>
      <c r="D26" s="15">
        <v>420105.03</v>
      </c>
      <c r="E26" s="11">
        <f t="shared" si="0"/>
        <v>5061297.03</v>
      </c>
      <c r="F26" s="16">
        <v>4924135.43</v>
      </c>
      <c r="G26" s="15">
        <v>4903252.24</v>
      </c>
      <c r="H26" s="11">
        <f t="shared" si="1"/>
        <v>137161.60000000056</v>
      </c>
    </row>
    <row r="27" spans="1:8" x14ac:dyDescent="0.2">
      <c r="A27" s="2"/>
      <c r="B27" s="8" t="s">
        <v>42</v>
      </c>
      <c r="C27" s="11">
        <v>576176</v>
      </c>
      <c r="D27" s="15">
        <v>15252.08</v>
      </c>
      <c r="E27" s="11">
        <f t="shared" si="0"/>
        <v>591428.07999999996</v>
      </c>
      <c r="F27" s="16">
        <v>547136.25</v>
      </c>
      <c r="G27" s="15">
        <v>520168.67</v>
      </c>
      <c r="H27" s="11">
        <f t="shared" si="1"/>
        <v>44291.829999999958</v>
      </c>
    </row>
    <row r="28" spans="1:8" x14ac:dyDescent="0.2">
      <c r="A28" s="2"/>
      <c r="B28" s="8" t="s">
        <v>43</v>
      </c>
      <c r="C28" s="11">
        <v>589878</v>
      </c>
      <c r="D28" s="15">
        <v>909960.77</v>
      </c>
      <c r="E28" s="11">
        <f t="shared" si="0"/>
        <v>1499838.77</v>
      </c>
      <c r="F28" s="16">
        <v>1196906.69</v>
      </c>
      <c r="G28" s="15">
        <v>1109799.68</v>
      </c>
      <c r="H28" s="11">
        <f t="shared" si="1"/>
        <v>302932.08000000007</v>
      </c>
    </row>
    <row r="29" spans="1:8" x14ac:dyDescent="0.2">
      <c r="A29" s="2"/>
      <c r="B29" s="8" t="s">
        <v>44</v>
      </c>
      <c r="C29" s="11">
        <v>1315840.3999999999</v>
      </c>
      <c r="D29" s="15">
        <v>825586.86</v>
      </c>
      <c r="E29" s="11">
        <f t="shared" si="0"/>
        <v>2141427.2599999998</v>
      </c>
      <c r="F29" s="16">
        <v>2077331.27</v>
      </c>
      <c r="G29" s="15">
        <v>2036228.54</v>
      </c>
      <c r="H29" s="11">
        <f t="shared" si="1"/>
        <v>64095.989999999758</v>
      </c>
    </row>
    <row r="30" spans="1:8" x14ac:dyDescent="0.2">
      <c r="A30" s="2"/>
      <c r="B30" s="8" t="s">
        <v>45</v>
      </c>
      <c r="C30" s="11">
        <v>411309</v>
      </c>
      <c r="D30" s="15">
        <v>69.53</v>
      </c>
      <c r="E30" s="11">
        <f t="shared" si="0"/>
        <v>411378.53</v>
      </c>
      <c r="F30" s="16">
        <v>338398.89</v>
      </c>
      <c r="G30" s="15">
        <v>334520.27</v>
      </c>
      <c r="H30" s="11">
        <f t="shared" si="1"/>
        <v>72979.640000000014</v>
      </c>
    </row>
    <row r="31" spans="1:8" x14ac:dyDescent="0.2">
      <c r="A31" s="2"/>
      <c r="B31" s="8" t="s">
        <v>46</v>
      </c>
      <c r="C31" s="11">
        <v>189400</v>
      </c>
      <c r="D31" s="15">
        <v>24605.93</v>
      </c>
      <c r="E31" s="11">
        <f t="shared" si="0"/>
        <v>214005.93</v>
      </c>
      <c r="F31" s="16">
        <v>204964.8</v>
      </c>
      <c r="G31" s="15">
        <v>200814.55</v>
      </c>
      <c r="H31" s="11">
        <f t="shared" si="1"/>
        <v>9041.1300000000047</v>
      </c>
    </row>
    <row r="32" spans="1:8" x14ac:dyDescent="0.2">
      <c r="A32" s="2"/>
      <c r="B32" s="8" t="s">
        <v>0</v>
      </c>
      <c r="C32" s="11">
        <v>984362.14</v>
      </c>
      <c r="D32" s="15">
        <v>52040.6</v>
      </c>
      <c r="E32" s="11">
        <f t="shared" si="0"/>
        <v>1036402.74</v>
      </c>
      <c r="F32" s="16">
        <v>1012120.52</v>
      </c>
      <c r="G32" s="15">
        <v>1011605.52</v>
      </c>
      <c r="H32" s="11">
        <f t="shared" si="1"/>
        <v>24282.219999999972</v>
      </c>
    </row>
    <row r="33" spans="1:8" x14ac:dyDescent="0.2">
      <c r="A33" s="14" t="s">
        <v>19</v>
      </c>
      <c r="B33" s="4"/>
      <c r="C33" s="26">
        <v>420000</v>
      </c>
      <c r="D33" s="23">
        <f>SUM(D37)</f>
        <v>17057171.68</v>
      </c>
      <c r="E33" s="26">
        <f t="shared" si="0"/>
        <v>17477171.68</v>
      </c>
      <c r="F33" s="28">
        <f>SUM(F34:F42)</f>
        <v>17448864.760000002</v>
      </c>
      <c r="G33" s="23">
        <f>SUM(G34:G42)</f>
        <v>17448364.760000002</v>
      </c>
      <c r="H33" s="26">
        <f t="shared" si="1"/>
        <v>28306.919999998063</v>
      </c>
    </row>
    <row r="34" spans="1:8" x14ac:dyDescent="0.2">
      <c r="A34" s="2"/>
      <c r="B34" s="8" t="s">
        <v>47</v>
      </c>
      <c r="C34" s="11"/>
      <c r="D34" s="15"/>
      <c r="E34" s="11"/>
      <c r="F34" s="16"/>
      <c r="G34" s="15"/>
      <c r="H34" s="11">
        <f t="shared" si="1"/>
        <v>0</v>
      </c>
    </row>
    <row r="35" spans="1:8" x14ac:dyDescent="0.2">
      <c r="A35" s="2"/>
      <c r="B35" s="8" t="s">
        <v>48</v>
      </c>
      <c r="C35" s="11"/>
      <c r="D35" s="15"/>
      <c r="E35" s="11"/>
      <c r="F35" s="16"/>
      <c r="G35" s="15"/>
      <c r="H35" s="11">
        <f t="shared" si="1"/>
        <v>0</v>
      </c>
    </row>
    <row r="36" spans="1:8" x14ac:dyDescent="0.2">
      <c r="A36" s="2"/>
      <c r="B36" s="8" t="s">
        <v>49</v>
      </c>
      <c r="C36" s="11"/>
      <c r="D36" s="15"/>
      <c r="E36" s="11"/>
      <c r="F36" s="16"/>
      <c r="G36" s="15"/>
      <c r="H36" s="11">
        <f t="shared" si="1"/>
        <v>0</v>
      </c>
    </row>
    <row r="37" spans="1:8" x14ac:dyDescent="0.2">
      <c r="A37" s="2"/>
      <c r="B37" s="8" t="s">
        <v>50</v>
      </c>
      <c r="C37" s="11">
        <v>420000</v>
      </c>
      <c r="D37" s="15">
        <v>17057171.68</v>
      </c>
      <c r="E37" s="11">
        <f t="shared" si="0"/>
        <v>17477171.68</v>
      </c>
      <c r="F37" s="16">
        <v>17448864.760000002</v>
      </c>
      <c r="G37" s="15">
        <v>17448364.760000002</v>
      </c>
      <c r="H37" s="11">
        <f t="shared" si="1"/>
        <v>28306.919999998063</v>
      </c>
    </row>
    <row r="38" spans="1:8" x14ac:dyDescent="0.2">
      <c r="A38" s="2"/>
      <c r="B38" s="8" t="s">
        <v>7</v>
      </c>
      <c r="C38" s="11"/>
      <c r="D38" s="15"/>
      <c r="E38" s="11"/>
      <c r="F38" s="16"/>
      <c r="G38" s="15"/>
      <c r="H38" s="11"/>
    </row>
    <row r="39" spans="1:8" x14ac:dyDescent="0.2">
      <c r="A39" s="2"/>
      <c r="B39" s="8" t="s">
        <v>51</v>
      </c>
      <c r="C39" s="11"/>
      <c r="D39" s="15"/>
      <c r="E39" s="11"/>
      <c r="F39" s="16"/>
      <c r="G39" s="15"/>
      <c r="H39" s="11"/>
    </row>
    <row r="40" spans="1:8" x14ac:dyDescent="0.2">
      <c r="A40" s="2"/>
      <c r="B40" s="8" t="s">
        <v>52</v>
      </c>
      <c r="C40" s="11"/>
      <c r="D40" s="15"/>
      <c r="E40" s="11"/>
      <c r="F40" s="16"/>
      <c r="G40" s="15"/>
      <c r="H40" s="11"/>
    </row>
    <row r="41" spans="1:8" x14ac:dyDescent="0.2">
      <c r="A41" s="2"/>
      <c r="B41" s="8" t="s">
        <v>3</v>
      </c>
      <c r="C41" s="11"/>
      <c r="D41" s="15"/>
      <c r="E41" s="11"/>
      <c r="F41" s="16"/>
      <c r="G41" s="15"/>
      <c r="H41" s="11"/>
    </row>
    <row r="42" spans="1:8" x14ac:dyDescent="0.2">
      <c r="A42" s="2"/>
      <c r="B42" s="8" t="s">
        <v>53</v>
      </c>
      <c r="C42" s="11"/>
      <c r="D42" s="15"/>
      <c r="E42" s="11"/>
      <c r="F42" s="16"/>
      <c r="G42" s="15"/>
      <c r="H42" s="11"/>
    </row>
    <row r="43" spans="1:8" x14ac:dyDescent="0.2">
      <c r="A43" s="14" t="s">
        <v>20</v>
      </c>
      <c r="B43" s="4"/>
      <c r="C43" s="26">
        <v>212002</v>
      </c>
      <c r="D43" s="23">
        <f>SUM(D44:D49)</f>
        <v>10137393.18</v>
      </c>
      <c r="E43" s="26">
        <f t="shared" si="0"/>
        <v>10349395.18</v>
      </c>
      <c r="F43" s="28">
        <f>SUM(F44:F51)</f>
        <v>10312863.1</v>
      </c>
      <c r="G43" s="23">
        <f>SUM(G44:G49)</f>
        <v>10305563.09</v>
      </c>
      <c r="H43" s="26">
        <f>+E43-F43</f>
        <v>36532.080000000075</v>
      </c>
    </row>
    <row r="44" spans="1:8" x14ac:dyDescent="0.2">
      <c r="A44" s="2"/>
      <c r="B44" s="8" t="s">
        <v>54</v>
      </c>
      <c r="C44" s="11">
        <v>92000</v>
      </c>
      <c r="D44" s="15">
        <v>118762.31</v>
      </c>
      <c r="E44" s="11">
        <f t="shared" si="0"/>
        <v>210762.31</v>
      </c>
      <c r="F44" s="16">
        <v>210761.31</v>
      </c>
      <c r="G44" s="15">
        <v>210761.31</v>
      </c>
      <c r="H44" s="11">
        <f t="shared" ref="H44:H49" si="2">+E44-F44</f>
        <v>1</v>
      </c>
    </row>
    <row r="45" spans="1:8" x14ac:dyDescent="0.2">
      <c r="A45" s="2"/>
      <c r="B45" s="8" t="s">
        <v>55</v>
      </c>
      <c r="C45" s="11">
        <v>8000</v>
      </c>
      <c r="D45" s="15">
        <v>1605280.12</v>
      </c>
      <c r="E45" s="11">
        <f t="shared" si="0"/>
        <v>1613280.12</v>
      </c>
      <c r="F45" s="16">
        <v>1610980.12</v>
      </c>
      <c r="G45" s="15">
        <v>1610980.12</v>
      </c>
      <c r="H45" s="11">
        <f t="shared" si="2"/>
        <v>2300</v>
      </c>
    </row>
    <row r="46" spans="1:8" x14ac:dyDescent="0.2">
      <c r="A46" s="2"/>
      <c r="B46" s="8" t="s">
        <v>56</v>
      </c>
      <c r="C46" s="11">
        <v>0</v>
      </c>
      <c r="D46" s="15">
        <v>5990</v>
      </c>
      <c r="E46" s="11">
        <f t="shared" si="0"/>
        <v>5990</v>
      </c>
      <c r="F46" s="16">
        <v>5990</v>
      </c>
      <c r="G46" s="15">
        <v>5990</v>
      </c>
      <c r="H46" s="11"/>
    </row>
    <row r="47" spans="1:8" x14ac:dyDescent="0.2">
      <c r="A47" s="2"/>
      <c r="B47" s="8" t="s">
        <v>57</v>
      </c>
      <c r="C47" s="11"/>
      <c r="D47" s="15">
        <v>37000.01</v>
      </c>
      <c r="E47" s="11">
        <v>37000.01</v>
      </c>
      <c r="F47" s="16">
        <v>37000.01</v>
      </c>
      <c r="G47" s="15">
        <v>37000.01</v>
      </c>
      <c r="H47" s="11">
        <f t="shared" si="2"/>
        <v>0</v>
      </c>
    </row>
    <row r="48" spans="1:8" x14ac:dyDescent="0.2">
      <c r="A48" s="2"/>
      <c r="B48" s="8" t="s">
        <v>58</v>
      </c>
      <c r="C48" s="11"/>
      <c r="D48" s="15"/>
      <c r="E48" s="11"/>
      <c r="F48" s="16"/>
      <c r="G48" s="15"/>
      <c r="H48" s="11"/>
    </row>
    <row r="49" spans="1:8" x14ac:dyDescent="0.2">
      <c r="A49" s="2"/>
      <c r="B49" s="8" t="s">
        <v>59</v>
      </c>
      <c r="C49" s="11">
        <v>112002</v>
      </c>
      <c r="D49" s="15">
        <v>8370360.7400000002</v>
      </c>
      <c r="E49" s="11">
        <f t="shared" si="0"/>
        <v>8482362.7400000002</v>
      </c>
      <c r="F49" s="16">
        <v>8448131.6600000001</v>
      </c>
      <c r="G49" s="15">
        <v>8440831.6500000004</v>
      </c>
      <c r="H49" s="11">
        <f t="shared" si="2"/>
        <v>34231.080000000075</v>
      </c>
    </row>
    <row r="50" spans="1:8" x14ac:dyDescent="0.2">
      <c r="A50" s="2"/>
      <c r="B50" s="8" t="s">
        <v>60</v>
      </c>
      <c r="C50" s="11"/>
      <c r="D50" s="15"/>
      <c r="E50" s="11"/>
      <c r="F50" s="16"/>
      <c r="G50" s="15"/>
      <c r="H50" s="11"/>
    </row>
    <row r="51" spans="1:8" x14ac:dyDescent="0.2">
      <c r="A51" s="2"/>
      <c r="B51" s="8" t="s">
        <v>61</v>
      </c>
      <c r="C51" s="11"/>
      <c r="D51" s="15"/>
      <c r="E51" s="11"/>
      <c r="F51" s="16"/>
      <c r="G51" s="15"/>
      <c r="H51" s="11"/>
    </row>
    <row r="52" spans="1:8" x14ac:dyDescent="0.2">
      <c r="A52" s="2"/>
      <c r="B52" s="8" t="s">
        <v>62</v>
      </c>
      <c r="C52" s="11"/>
      <c r="D52" s="15"/>
      <c r="E52" s="11"/>
      <c r="F52" s="16"/>
      <c r="G52" s="15"/>
      <c r="H52" s="11"/>
    </row>
    <row r="53" spans="1:8" x14ac:dyDescent="0.2">
      <c r="A53" s="14" t="s">
        <v>21</v>
      </c>
      <c r="B53" s="4"/>
      <c r="C53" s="11"/>
      <c r="D53" s="15"/>
      <c r="E53" s="11"/>
      <c r="F53" s="16"/>
      <c r="G53" s="15"/>
      <c r="H53" s="11"/>
    </row>
    <row r="54" spans="1:8" x14ac:dyDescent="0.2">
      <c r="A54" s="2"/>
      <c r="B54" s="8" t="s">
        <v>63</v>
      </c>
      <c r="C54" s="11"/>
      <c r="D54" s="15"/>
      <c r="E54" s="11"/>
      <c r="F54" s="16"/>
      <c r="G54" s="15"/>
      <c r="H54" s="11"/>
    </row>
    <row r="55" spans="1:8" x14ac:dyDescent="0.2">
      <c r="A55" s="2"/>
      <c r="B55" s="8" t="s">
        <v>64</v>
      </c>
      <c r="C55" s="11"/>
      <c r="D55" s="15"/>
      <c r="E55" s="11"/>
      <c r="F55" s="16"/>
      <c r="G55" s="15"/>
      <c r="H55" s="11"/>
    </row>
    <row r="56" spans="1:8" x14ac:dyDescent="0.2">
      <c r="A56" s="2"/>
      <c r="B56" s="8" t="s">
        <v>65</v>
      </c>
      <c r="C56" s="11"/>
      <c r="D56" s="15"/>
      <c r="E56" s="11"/>
      <c r="F56" s="16"/>
      <c r="G56" s="15"/>
      <c r="H56" s="11"/>
    </row>
    <row r="57" spans="1:8" x14ac:dyDescent="0.2">
      <c r="A57" s="14" t="s">
        <v>22</v>
      </c>
      <c r="B57" s="4"/>
      <c r="C57" s="11"/>
      <c r="D57" s="15"/>
      <c r="E57" s="11"/>
      <c r="F57" s="16"/>
      <c r="G57" s="15"/>
      <c r="H57" s="11"/>
    </row>
    <row r="58" spans="1:8" x14ac:dyDescent="0.2">
      <c r="A58" s="2"/>
      <c r="B58" s="8" t="s">
        <v>66</v>
      </c>
      <c r="C58" s="11"/>
      <c r="D58" s="15"/>
      <c r="E58" s="11"/>
      <c r="F58" s="16"/>
      <c r="G58" s="15"/>
      <c r="H58" s="11"/>
    </row>
    <row r="59" spans="1:8" x14ac:dyDescent="0.2">
      <c r="A59" s="2"/>
      <c r="B59" s="8" t="s">
        <v>67</v>
      </c>
      <c r="C59" s="11"/>
      <c r="D59" s="15"/>
      <c r="E59" s="11"/>
      <c r="F59" s="16"/>
      <c r="G59" s="15"/>
      <c r="H59" s="11"/>
    </row>
    <row r="60" spans="1:8" x14ac:dyDescent="0.2">
      <c r="A60" s="2"/>
      <c r="B60" s="8" t="s">
        <v>68</v>
      </c>
      <c r="C60" s="11"/>
      <c r="D60" s="15"/>
      <c r="E60" s="11"/>
      <c r="F60" s="16"/>
      <c r="G60" s="15"/>
      <c r="H60" s="11"/>
    </row>
    <row r="61" spans="1:8" x14ac:dyDescent="0.2">
      <c r="A61" s="2"/>
      <c r="B61" s="8" t="s">
        <v>69</v>
      </c>
      <c r="C61" s="11"/>
      <c r="D61" s="15"/>
      <c r="E61" s="11"/>
      <c r="F61" s="16"/>
      <c r="G61" s="15"/>
      <c r="H61" s="11"/>
    </row>
    <row r="62" spans="1:8" x14ac:dyDescent="0.2">
      <c r="A62" s="2"/>
      <c r="B62" s="8" t="s">
        <v>70</v>
      </c>
      <c r="C62" s="11"/>
      <c r="D62" s="15"/>
      <c r="E62" s="11"/>
      <c r="F62" s="16"/>
      <c r="G62" s="15"/>
      <c r="H62" s="11"/>
    </row>
    <row r="63" spans="1:8" x14ac:dyDescent="0.2">
      <c r="A63" s="2"/>
      <c r="B63" s="8" t="s">
        <v>71</v>
      </c>
      <c r="C63" s="11"/>
      <c r="D63" s="15"/>
      <c r="E63" s="11"/>
      <c r="F63" s="16"/>
      <c r="G63" s="15"/>
      <c r="H63" s="11"/>
    </row>
    <row r="64" spans="1:8" x14ac:dyDescent="0.2">
      <c r="A64" s="2"/>
      <c r="B64" s="8" t="s">
        <v>72</v>
      </c>
      <c r="C64" s="11"/>
      <c r="D64" s="15"/>
      <c r="E64" s="11"/>
      <c r="F64" s="16"/>
      <c r="G64" s="15"/>
      <c r="H64" s="11"/>
    </row>
    <row r="65" spans="1:8" x14ac:dyDescent="0.2">
      <c r="A65" s="14" t="s">
        <v>23</v>
      </c>
      <c r="B65" s="4"/>
      <c r="C65" s="11"/>
      <c r="D65" s="15"/>
      <c r="E65" s="11"/>
      <c r="F65" s="16"/>
      <c r="G65" s="15"/>
      <c r="H65" s="11"/>
    </row>
    <row r="66" spans="1:8" x14ac:dyDescent="0.2">
      <c r="A66" s="2"/>
      <c r="B66" s="8" t="s">
        <v>4</v>
      </c>
      <c r="C66" s="11"/>
      <c r="D66" s="15"/>
      <c r="E66" s="11"/>
      <c r="F66" s="16"/>
      <c r="G66" s="15"/>
      <c r="H66" s="11"/>
    </row>
    <row r="67" spans="1:8" x14ac:dyDescent="0.2">
      <c r="A67" s="2"/>
      <c r="B67" s="8" t="s">
        <v>5</v>
      </c>
      <c r="C67" s="11"/>
      <c r="D67" s="15"/>
      <c r="E67" s="11"/>
      <c r="F67" s="16"/>
      <c r="G67" s="15"/>
      <c r="H67" s="11"/>
    </row>
    <row r="68" spans="1:8" x14ac:dyDescent="0.2">
      <c r="A68" s="2"/>
      <c r="B68" s="8" t="s">
        <v>6</v>
      </c>
      <c r="C68" s="11"/>
      <c r="D68" s="15"/>
      <c r="E68" s="11"/>
      <c r="F68" s="16"/>
      <c r="G68" s="15"/>
      <c r="H68" s="11"/>
    </row>
    <row r="69" spans="1:8" x14ac:dyDescent="0.2">
      <c r="A69" s="14" t="s">
        <v>24</v>
      </c>
      <c r="B69" s="4"/>
      <c r="C69" s="11"/>
      <c r="D69" s="15"/>
      <c r="E69" s="11"/>
      <c r="F69" s="16"/>
      <c r="G69" s="15"/>
      <c r="H69" s="11"/>
    </row>
    <row r="70" spans="1:8" x14ac:dyDescent="0.2">
      <c r="A70" s="2"/>
      <c r="B70" s="8" t="s">
        <v>73</v>
      </c>
      <c r="C70" s="11"/>
      <c r="D70" s="15"/>
      <c r="E70" s="11"/>
      <c r="F70" s="16"/>
      <c r="G70" s="15"/>
      <c r="H70" s="11"/>
    </row>
    <row r="71" spans="1:8" x14ac:dyDescent="0.2">
      <c r="A71" s="2"/>
      <c r="B71" s="8" t="s">
        <v>74</v>
      </c>
      <c r="C71" s="11"/>
      <c r="D71" s="15"/>
      <c r="E71" s="11"/>
      <c r="F71" s="16"/>
      <c r="G71" s="15"/>
      <c r="H71" s="11"/>
    </row>
    <row r="72" spans="1:8" x14ac:dyDescent="0.2">
      <c r="A72" s="2"/>
      <c r="B72" s="8" t="s">
        <v>75</v>
      </c>
      <c r="C72" s="11"/>
      <c r="D72" s="15"/>
      <c r="E72" s="11"/>
      <c r="F72" s="16"/>
      <c r="G72" s="15"/>
      <c r="H72" s="11"/>
    </row>
    <row r="73" spans="1:8" x14ac:dyDescent="0.2">
      <c r="A73" s="2"/>
      <c r="B73" s="8" t="s">
        <v>76</v>
      </c>
      <c r="C73" s="11"/>
      <c r="D73" s="15"/>
      <c r="E73" s="11"/>
      <c r="F73" s="16"/>
      <c r="G73" s="15"/>
      <c r="H73" s="11"/>
    </row>
    <row r="74" spans="1:8" x14ac:dyDescent="0.2">
      <c r="A74" s="2"/>
      <c r="B74" s="8" t="s">
        <v>77</v>
      </c>
      <c r="C74" s="11"/>
      <c r="D74" s="15"/>
      <c r="E74" s="11"/>
      <c r="F74" s="16"/>
      <c r="G74" s="15"/>
      <c r="H74" s="11"/>
    </row>
    <row r="75" spans="1:8" x14ac:dyDescent="0.2">
      <c r="A75" s="2"/>
      <c r="B75" s="8" t="s">
        <v>78</v>
      </c>
      <c r="C75" s="11"/>
      <c r="D75" s="15"/>
      <c r="E75" s="11"/>
      <c r="F75" s="16"/>
      <c r="G75" s="15"/>
      <c r="H75" s="11"/>
    </row>
    <row r="76" spans="1:8" x14ac:dyDescent="0.2">
      <c r="A76" s="3"/>
      <c r="B76" s="9" t="s">
        <v>79</v>
      </c>
      <c r="C76" s="12"/>
      <c r="D76" s="18"/>
      <c r="E76" s="12"/>
      <c r="F76" s="19"/>
      <c r="G76" s="18"/>
      <c r="H76" s="12"/>
    </row>
    <row r="77" spans="1:8" x14ac:dyDescent="0.2">
      <c r="A77" s="5"/>
      <c r="B77" s="10" t="s">
        <v>8</v>
      </c>
      <c r="C77" s="13">
        <f>C5+C13+C23+C33+C43</f>
        <v>81241179</v>
      </c>
      <c r="D77" s="13">
        <f t="shared" ref="D77:G77" si="3">D5+D13+D23+D33+D43</f>
        <v>29359198.399999999</v>
      </c>
      <c r="E77" s="13">
        <f t="shared" si="3"/>
        <v>110600377.40000001</v>
      </c>
      <c r="F77" s="13">
        <f t="shared" si="3"/>
        <v>108007271.09</v>
      </c>
      <c r="G77" s="22">
        <f t="shared" si="3"/>
        <v>107547987.96000001</v>
      </c>
      <c r="H77" s="13">
        <f>H5+H13+H23+H33+H43</f>
        <v>2593106.3099999987</v>
      </c>
    </row>
    <row r="78" spans="1:8" x14ac:dyDescent="0.2">
      <c r="A78" s="21" t="s">
        <v>83</v>
      </c>
    </row>
    <row r="79" spans="1:8" x14ac:dyDescent="0.2">
      <c r="D79" s="20"/>
      <c r="E79" s="20"/>
      <c r="F79" s="20"/>
      <c r="G79" s="20"/>
      <c r="H79" s="20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 verticalCentered="1"/>
  <pageMargins left="0.51181102362204722" right="0.11811023622047245" top="0.15748031496062992" bottom="0" header="0.31496062992125984" footer="0.31496062992125984"/>
  <pageSetup scale="70" orientation="portrait" r:id="rId1"/>
  <ignoredErrors>
    <ignoredError sqref="E6:E12 E37 E43:E46 E49:E76 H5:H42 H51:H77 D5 D13 E14:E22 F5:G5 F13:G13 G7 D23 E24:E33 F23:G23 F33:G33 H43:H49 G43:G49 F43:F49 D43 C77:G77 D33" unlockedFormula="1"/>
    <ignoredError sqref="E5 E13 E23" formula="1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Angélica Meza</cp:lastModifiedBy>
  <cp:lastPrinted>2020-01-27T19:40:09Z</cp:lastPrinted>
  <dcterms:created xsi:type="dcterms:W3CDTF">2014-02-10T03:37:14Z</dcterms:created>
  <dcterms:modified xsi:type="dcterms:W3CDTF">2020-01-28T21:25:33Z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